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sephinum.at\system\global\employe\home\roman.eibensteiner\Documents\INVESTITION und FINANZIERUNG\04 Beitrag_dyn. Investrechnung_Plattform_Eib_2015\Beitrag interne Zinsfußmethode\"/>
    </mc:Choice>
  </mc:AlternateContent>
  <bookViews>
    <workbookView xWindow="0" yWindow="0" windowWidth="24000" windowHeight="9735" firstSheet="5" activeTab="7"/>
  </bookViews>
  <sheets>
    <sheet name="Gliederung" sheetId="3" r:id="rId1"/>
    <sheet name="1 Allgemeines und Einführung" sheetId="10" r:id="rId2"/>
    <sheet name="2 Kapitalwertformel u 2.1" sheetId="1" r:id="rId3"/>
    <sheet name="2.2 Berechnungen Kapitalwert" sheetId="7" r:id="rId4"/>
    <sheet name="3 interne Zinsfußmethode" sheetId="2" r:id="rId5"/>
    <sheet name="4 Kapitaldienst" sheetId="9" r:id="rId6"/>
    <sheet name="5 Finanzplanung" sheetId="13" r:id="rId7"/>
    <sheet name="6 Aufgabenstellung 1" sheetId="12" r:id="rId8"/>
    <sheet name="6 Aufgabenstellung 2" sheetId="14" r:id="rId9"/>
  </sheets>
  <definedNames>
    <definedName name="_xlnm.Print_Area" localSheetId="1">'1 Allgemeines und Einführung'!$A$1:$K$25</definedName>
    <definedName name="_xlnm.Print_Area" localSheetId="2">'2 Kapitalwertformel u 2.1'!$A$36:$O$76</definedName>
    <definedName name="_xlnm.Print_Area" localSheetId="4">'3 interne Zinsfußmethode'!$A$1:$H$57</definedName>
    <definedName name="_xlnm.Print_Area" localSheetId="5">'4 Kapitaldienst'!#REF!</definedName>
    <definedName name="_xlnm.Print_Area" localSheetId="6">'5 Finanzplanung'!$A$3:$I$39</definedName>
    <definedName name="_xlnm.Print_Area" localSheetId="7">'6 Aufgabenstellung 1'!$A$1:$G$32</definedName>
    <definedName name="_xlnm.Print_Area" localSheetId="8">'6 Aufgabenstellung 2'!$A$1:$G$35</definedName>
    <definedName name="_xlnm.Print_Area" localSheetId="0">Gliederung!$A$1:$I$14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2" l="1"/>
  <c r="D45" i="2"/>
  <c r="E45" i="2"/>
  <c r="C15" i="14" l="1"/>
  <c r="C14" i="14"/>
  <c r="C14" i="12"/>
  <c r="C13" i="12"/>
  <c r="G25" i="13"/>
  <c r="D19" i="14" l="1"/>
  <c r="D18" i="12"/>
  <c r="C20" i="9" l="1"/>
  <c r="B29" i="9" l="1"/>
  <c r="C29" i="9" s="1"/>
  <c r="C24" i="9"/>
  <c r="D25" i="9" s="1"/>
  <c r="C22" i="9" s="1"/>
  <c r="E57" i="7"/>
  <c r="E55" i="7"/>
  <c r="B47" i="7"/>
  <c r="E53" i="7" s="1"/>
  <c r="B46" i="7"/>
  <c r="E54" i="7" s="1"/>
  <c r="F43" i="7"/>
  <c r="B48" i="7" s="1"/>
  <c r="F42" i="7"/>
  <c r="E29" i="9" l="1"/>
  <c r="G26" i="13" s="1"/>
  <c r="G28" i="13" s="1"/>
  <c r="G30" i="13" s="1"/>
  <c r="E39" i="9"/>
  <c r="E37" i="9"/>
  <c r="E35" i="9"/>
  <c r="E33" i="9"/>
  <c r="E31" i="9"/>
  <c r="E40" i="9"/>
  <c r="E38" i="9"/>
  <c r="E36" i="9"/>
  <c r="E34" i="9"/>
  <c r="E32" i="9"/>
  <c r="E30" i="9"/>
  <c r="D29" i="9"/>
  <c r="B45" i="7"/>
  <c r="E18" i="7"/>
  <c r="F18" i="7" s="1"/>
  <c r="G18" i="7" s="1"/>
  <c r="E19" i="7"/>
  <c r="F19" i="7" s="1"/>
  <c r="G19" i="7" s="1"/>
  <c r="E20" i="7"/>
  <c r="F20" i="7" s="1"/>
  <c r="G20" i="7" s="1"/>
  <c r="E21" i="7"/>
  <c r="F21" i="7" s="1"/>
  <c r="G21" i="7" s="1"/>
  <c r="E22" i="7"/>
  <c r="F22" i="7" s="1"/>
  <c r="G22" i="7" s="1"/>
  <c r="E23" i="7"/>
  <c r="F23" i="7" s="1"/>
  <c r="G23" i="7" s="1"/>
  <c r="E24" i="7"/>
  <c r="F24" i="7" s="1"/>
  <c r="G24" i="7" s="1"/>
  <c r="E25" i="7"/>
  <c r="F25" i="7" s="1"/>
  <c r="G25" i="7" s="1"/>
  <c r="E26" i="7"/>
  <c r="F26" i="7" s="1"/>
  <c r="G26" i="7" s="1"/>
  <c r="E27" i="7"/>
  <c r="F27" i="7" s="1"/>
  <c r="G27" i="7" s="1"/>
  <c r="E28" i="7"/>
  <c r="F28" i="7" s="1"/>
  <c r="G28" i="7" s="1"/>
  <c r="E17" i="7"/>
  <c r="F17" i="7" s="1"/>
  <c r="G17" i="7" s="1"/>
  <c r="C18" i="7"/>
  <c r="C19" i="7"/>
  <c r="C20" i="7"/>
  <c r="C21" i="7"/>
  <c r="C22" i="7"/>
  <c r="C23" i="7"/>
  <c r="C24" i="7"/>
  <c r="C25" i="7"/>
  <c r="C26" i="7"/>
  <c r="C27" i="7"/>
  <c r="C28" i="7"/>
  <c r="C17" i="7"/>
  <c r="B18" i="7"/>
  <c r="D18" i="7" s="1"/>
  <c r="B19" i="7"/>
  <c r="D19" i="7" s="1"/>
  <c r="B20" i="7"/>
  <c r="D20" i="7" s="1"/>
  <c r="B21" i="7"/>
  <c r="D21" i="7" s="1"/>
  <c r="B22" i="7"/>
  <c r="D22" i="7" s="1"/>
  <c r="B23" i="7"/>
  <c r="D23" i="7" s="1"/>
  <c r="B24" i="7"/>
  <c r="D24" i="7" s="1"/>
  <c r="B25" i="7"/>
  <c r="D25" i="7" s="1"/>
  <c r="B26" i="7"/>
  <c r="D26" i="7" s="1"/>
  <c r="B27" i="7"/>
  <c r="D27" i="7" s="1"/>
  <c r="B28" i="7"/>
  <c r="D28" i="7" s="1"/>
  <c r="B17" i="7"/>
  <c r="D17" i="7" s="1"/>
  <c r="H28" i="7" l="1"/>
  <c r="H26" i="7"/>
  <c r="H24" i="7"/>
  <c r="H22" i="7"/>
  <c r="H20" i="7"/>
  <c r="H18" i="7"/>
  <c r="H17" i="7"/>
  <c r="H27" i="7"/>
  <c r="H25" i="7"/>
  <c r="H23" i="7"/>
  <c r="H21" i="7"/>
  <c r="H19" i="7"/>
  <c r="C49" i="7"/>
  <c r="E58" i="7"/>
  <c r="B30" i="9"/>
  <c r="E41" i="9"/>
  <c r="H29" i="7"/>
  <c r="H31" i="7" s="1"/>
  <c r="E38" i="2"/>
  <c r="D38" i="2"/>
  <c r="C38" i="2"/>
  <c r="E34" i="2"/>
  <c r="E36" i="2" s="1"/>
  <c r="D34" i="2"/>
  <c r="D36" i="2" s="1"/>
  <c r="C34" i="2"/>
  <c r="C36" i="2" s="1"/>
  <c r="D39" i="2" l="1"/>
  <c r="C39" i="2"/>
  <c r="E39" i="2"/>
  <c r="C30" i="9"/>
  <c r="D30" i="9" l="1"/>
  <c r="B31" i="9" l="1"/>
  <c r="C31" i="9" l="1"/>
  <c r="D31" i="9" l="1"/>
  <c r="B32" i="9" l="1"/>
  <c r="C32" i="9" l="1"/>
  <c r="D32" i="9" l="1"/>
  <c r="B33" i="9" l="1"/>
  <c r="C33" i="9" l="1"/>
  <c r="D33" i="9" s="1"/>
  <c r="B34" i="9" l="1"/>
  <c r="C34" i="9" l="1"/>
  <c r="D34" i="9" s="1"/>
  <c r="B35" i="9" s="1"/>
  <c r="C35" i="9" l="1"/>
  <c r="D35" i="9" s="1"/>
  <c r="B36" i="9" s="1"/>
  <c r="C36" i="9" l="1"/>
  <c r="D36" i="9" s="1"/>
  <c r="B37" i="9" s="1"/>
  <c r="C37" i="9" l="1"/>
  <c r="D37" i="9" s="1"/>
  <c r="B38" i="9" s="1"/>
  <c r="C38" i="9" l="1"/>
  <c r="D38" i="9" s="1"/>
  <c r="B39" i="9" s="1"/>
  <c r="C39" i="9" l="1"/>
  <c r="D39" i="9" s="1"/>
  <c r="B40" i="9" s="1"/>
  <c r="C40" i="9" s="1"/>
  <c r="D40" i="9" l="1"/>
  <c r="D41" i="9" s="1"/>
  <c r="C41" i="9"/>
</calcChain>
</file>

<file path=xl/sharedStrings.xml><?xml version="1.0" encoding="utf-8"?>
<sst xmlns="http://schemas.openxmlformats.org/spreadsheetml/2006/main" count="309" uniqueCount="249">
  <si>
    <t>VARIANTE 1</t>
  </si>
  <si>
    <t>VARIANTE 2</t>
  </si>
  <si>
    <t>VARIANTE 3</t>
  </si>
  <si>
    <t>Do</t>
  </si>
  <si>
    <t>Kapitalwert</t>
  </si>
  <si>
    <t>Ao</t>
  </si>
  <si>
    <t>Anschaffungswert</t>
  </si>
  <si>
    <t>b</t>
  </si>
  <si>
    <t>laufenden Einnahmen aus einer Investition</t>
  </si>
  <si>
    <t>a</t>
  </si>
  <si>
    <t>laufende Ausgaben der Investition</t>
  </si>
  <si>
    <t>q</t>
  </si>
  <si>
    <t>Aufzinsungsfaktor</t>
  </si>
  <si>
    <t>an</t>
  </si>
  <si>
    <t>Barwertfaktor</t>
  </si>
  <si>
    <t>n</t>
  </si>
  <si>
    <t>(Do+Ao)/(b-a)</t>
  </si>
  <si>
    <t>wird über Zielwertsuche hergestellt</t>
  </si>
  <si>
    <t>damit die Investition als wirtschaftlich bezeichnet werden kann.</t>
  </si>
  <si>
    <t>1. Allgemeines und Einführung</t>
  </si>
  <si>
    <t>Investitionssumme</t>
  </si>
  <si>
    <t>laufende Einnahmen/Periode (=Jahr)</t>
  </si>
  <si>
    <t>laufende Ausgaben/Periode (=Jahr)</t>
  </si>
  <si>
    <t>Differenz laufende Einnahmen/Ausgaben</t>
  </si>
  <si>
    <t>Perioden (Zeit)</t>
  </si>
  <si>
    <t>Zinsfuß = Zinssatz(=p in %)/100</t>
  </si>
  <si>
    <t>q = 1+i</t>
  </si>
  <si>
    <t>Abzinszngsfaktor</t>
  </si>
  <si>
    <t>Summe aller Barwerte der abgezinsten  Überschüsse der Einnnahmen über die laufednen Ausgaben</t>
  </si>
  <si>
    <r>
      <t xml:space="preserve">Gibt Aaufschluss über die Wirtschaftlichkeit: bei Do </t>
    </r>
    <r>
      <rPr>
        <sz val="11"/>
        <color theme="1"/>
        <rFont val="Calibri"/>
        <family val="2"/>
      </rPr>
      <t>≥ 0 wird die Investition als Wirtschaftlich bezeichnet</t>
    </r>
  </si>
  <si>
    <t>?</t>
  </si>
  <si>
    <t>Nutzungsdauer in Jahren</t>
  </si>
  <si>
    <t>Perioden</t>
  </si>
  <si>
    <t>b-a</t>
  </si>
  <si>
    <t>i</t>
  </si>
  <si>
    <t>1/q</t>
  </si>
  <si>
    <t>Barwert</t>
  </si>
  <si>
    <t>Summe Barwerte</t>
  </si>
  <si>
    <t>Gegenwartswert einer Zahlung, die in der Zukunft liegt. Je weiter der Zahlungsbetrag in der Zukunft liegt und je höher der Zinssatz ist, desto niedrieger ist der Barwert.</t>
  </si>
  <si>
    <t>Mit Hilfe des Abzinsungsfaktors wird ein bestimmter Betrag, der in der Zukunft liegt,  auf den  Gegenwartswert umgerechnet.</t>
  </si>
  <si>
    <t>Geldwert, der zusätzlich zum investierten Kapital innerhalb der Nutzungsdauer zurückgewonnen wird.</t>
  </si>
  <si>
    <t>Ausgaben, die von der Investition verursacht sind, mit Ausnahme der Tilgung von Kapital und den Zinsen für das gebundene Kapital.</t>
  </si>
  <si>
    <t>Geldeinnahmen, die durch die Leistung der Investition entstehen</t>
  </si>
  <si>
    <t>Ist jene Geldmittelsumme, die für die Investition aufgewendet werden muss.</t>
  </si>
  <si>
    <t>wird normalerweise in Jahren angegeben (Nutzungsdauer, Amortisationszeit)</t>
  </si>
  <si>
    <t>Nutzungsdauer</t>
  </si>
  <si>
    <t>Ist jener Zeitraum, den eine Anlage bei betriebsgewöhnlicher Nutzung funktionsfähig und einsatzbereit ist.</t>
  </si>
  <si>
    <t>Ist jener Zeitraum, den eine Anlage bei betriebsgewöhnlicher Nutzung benötigt, um über ihre Leistung das investierte Kapital wieder in die Unternehmung zurückzubringen.</t>
  </si>
  <si>
    <t>Wirtschaftlichkeit</t>
  </si>
  <si>
    <t>Im Normalfall sollte eine Anlage innerhalb der Nutzungsdauer über die erbrachten Leistungen das investierte Kapital zurückgewinnen und die für das in dieser Zeit gebundene Kapital anfallenden Zinsen verdienen. Wenn das so ist, dann bezeichnet man die Investition als wirtschaftlich.</t>
  </si>
  <si>
    <t xml:space="preserve">Wenn </t>
  </si>
  <si>
    <t xml:space="preserve"> =</t>
  </si>
  <si>
    <t xml:space="preserve">        =</t>
  </si>
  <si>
    <t xml:space="preserve">zur Ermittling der </t>
  </si>
  <si>
    <t>2 Kapitalwertermittlung mit Hilfe des Rentenbarwertfaktors (=vereinfacht: Barwertfaktor)</t>
  </si>
  <si>
    <t>Man schätzt also durchschnittlich zu erwartende Einnahmen und Ausgaben aus der Investition.</t>
  </si>
  <si>
    <t>Rentenbarwertfaktor</t>
  </si>
  <si>
    <t>der Rentenbarwertfaktor zinst alle Einnahmenüberschüsse, die durchschnittlich gleich hoch geschätzt wurden, ab und summiert diese auf, so dass sich der Barwert ergibt.</t>
  </si>
  <si>
    <t>an (i,ND)</t>
  </si>
  <si>
    <t>laufende Einnahmen aus der Investition</t>
  </si>
  <si>
    <t>laufende Ausgaben durch die Investition bedingt exkl. Zinsen und Tilgung.</t>
  </si>
  <si>
    <t xml:space="preserve">Die Investition kann als </t>
  </si>
  <si>
    <t>bezeichnet werden</t>
  </si>
  <si>
    <t xml:space="preserve">1 Kapitalwertermittlung mit Hilfe der Abzinsungsfaktoren </t>
  </si>
  <si>
    <t>Die Höhe des Do-Wertes entscheidet über die Wirtschaftlichkeit.</t>
  </si>
  <si>
    <t>Interpretation des Ergebnisses:</t>
  </si>
  <si>
    <t>wird das investierte Kapital</t>
  </si>
  <si>
    <t>Mit Hilfe der Einnahmenüberschüsse (b-a)  pro Jahr</t>
  </si>
  <si>
    <t>innerhalb der Nutzungsdauer  von Jahren</t>
  </si>
  <si>
    <t>zurückgewonnen.</t>
  </si>
  <si>
    <t>Zusätzlich gewonnenes Kapital innerhalb der ND</t>
  </si>
  <si>
    <t>Danach kann man die Formel wie folgt anschreiben:</t>
  </si>
  <si>
    <t>Annuitätenfaktor</t>
  </si>
  <si>
    <t>Finanzierbarkeitsbeurteilung:</t>
  </si>
  <si>
    <t>Im Rahmen der Finanzplanung wird versucht die Geldmittelflüsse</t>
  </si>
  <si>
    <t>für die Zukunft darzustellen, um festzustellen, ob die Geldmittelzuflüsse</t>
  </si>
  <si>
    <t>ausreichen um die Geldmittelabflüsse zu decken.</t>
  </si>
  <si>
    <t>Investitionen herangegangen werden.</t>
  </si>
  <si>
    <t>Die Finanzplanung sichert die Liquidität des Betriebes bzw. der Unternehmung ab.</t>
  </si>
  <si>
    <t>laufende Einnahmen aus der Leistung der Investition:</t>
  </si>
  <si>
    <t>laufende Ausgabgen durch den Betrieb der Investition bedingt:</t>
  </si>
  <si>
    <t>(z.B: Treibstoff, Schmiermittl, Service, Versicherung, Löhne, Reparaturen, Abgaben, Maut etc.)</t>
  </si>
  <si>
    <t>Überschuss/Unterdeckung laufender Betrieb</t>
  </si>
  <si>
    <t>Kapitaldienstbelastung, die durch die Investition bedingt ist</t>
  </si>
  <si>
    <t>Überschuss/Unterdeckung  gesamt</t>
  </si>
  <si>
    <t>Finanzplan für ein laufendes Jahr</t>
  </si>
  <si>
    <t>Zu beachten:</t>
  </si>
  <si>
    <t>sollte eine eigene Position im Finanzplan für Geldmittelentnahmen für den Unternhemer stehen.</t>
  </si>
  <si>
    <t>geplante Geldmittelentnahmen des Unternehmers (Privatbedarf)</t>
  </si>
  <si>
    <t>für Privatentnahmen und Investitionen zur Verfügung stehende Geldmittel</t>
  </si>
  <si>
    <t>Dynamische Investitionsrechnung</t>
  </si>
  <si>
    <t>Kapitaldienst</t>
  </si>
  <si>
    <t>von Fremdkapital resultiert.</t>
  </si>
  <si>
    <t xml:space="preserve">Der Kapitaldienst ist eine finanzielle Belastung, die aus der Aufnahme </t>
  </si>
  <si>
    <t>Es gibt nun verschiedene Möglichkeiten den Kapitaldienst zu berechnen.</t>
  </si>
  <si>
    <t>Der Kapitaldienst wird wie folgt berechnet:</t>
  </si>
  <si>
    <t>Kreditbetrag</t>
  </si>
  <si>
    <t>Zinsen % p.a</t>
  </si>
  <si>
    <t>LZ</t>
  </si>
  <si>
    <t>Annuität</t>
  </si>
  <si>
    <t>Tilgung jährlich im Nachhinen.</t>
  </si>
  <si>
    <t>Laufzeit (Jahre)</t>
  </si>
  <si>
    <t>Schuld am Beginn des Jahres</t>
  </si>
  <si>
    <t>Zinsen</t>
  </si>
  <si>
    <t>Tilgung</t>
  </si>
  <si>
    <t>Tilgungsplan Annuitätentilgung</t>
  </si>
  <si>
    <r>
      <t xml:space="preserve">KD (=Annuität)= </t>
    </r>
    <r>
      <rPr>
        <b/>
        <sz val="11"/>
        <color theme="1"/>
        <rFont val="Calibri"/>
        <family val="2"/>
        <scheme val="minor"/>
      </rPr>
      <t>Kapitaldienst</t>
    </r>
  </si>
  <si>
    <t>Wenn nicht unter den laufenden Ausgaben für den Unternehmer Geldmittel abgeflossen sind,</t>
  </si>
  <si>
    <t>Im Weitern Verlauf beschäftigen wir uns ausschließlich mit der Annuitäten- oder Pauschalratentilgung.</t>
  </si>
  <si>
    <t>Summe</t>
  </si>
  <si>
    <t>Der Kapitaldienst setzt sich aus einem Zinsanteil und einem Tilgungsanteil zusammen.</t>
  </si>
  <si>
    <t>Zinsfuß</t>
  </si>
  <si>
    <t>Der Kapitalwert ist eine Maßzahl zur Beurteilung der Wirtschaftlichkeit einer Investition.</t>
  </si>
  <si>
    <t>Abbildung 1: Darstellung der Berechnung des Kapitalwertes zur Beurteilung von Investitionen</t>
  </si>
  <si>
    <t>die notwendigen Anlagen zur Verfügung zu haben oder auch schon vorhandene Anlagen durch neue zu ersetzen.</t>
  </si>
  <si>
    <t>Sowohl das eingesetzte Eigenkapital als auch das Fremdkapital soll im Laufe der Zeit (=Nutzungsdauer der Investition)</t>
  </si>
  <si>
    <t>zurückgewonnen werden.</t>
  </si>
  <si>
    <t>Die Zinsen für das Fremdkapital müssen verdient werden. Auch für das eingesetzte Eigenkapital soll eine</t>
  </si>
  <si>
    <t>entsprechende Verzinsung erreicht werden.</t>
  </si>
  <si>
    <t>Wenn diese Darstellung gelingt, dann bezeichnet man eine Investition als finanzierbar.</t>
  </si>
  <si>
    <t>Im Rahmen der Investitionsrechnung muss also die Wirtschaftlichkeits- und Finanzierbarkeitsfrage</t>
  </si>
  <si>
    <t>beantwortet werden.</t>
  </si>
  <si>
    <t>Dazu stehen im Rahmen der Betriebswirtschaft und des Rechnungswesens verschiedene Methoden zur Verfügung.</t>
  </si>
  <si>
    <t>2.2 Berechnungsbeispiele in EXCEL zur Kapitalwertmethode</t>
  </si>
  <si>
    <t>Finanzierbarkeit</t>
  </si>
  <si>
    <t>Geldmittelzuflüsse</t>
  </si>
  <si>
    <t xml:space="preserve"> -Geldmittelabflüsse</t>
  </si>
  <si>
    <t xml:space="preserve">  =Überschuss/Unterdckung</t>
  </si>
  <si>
    <t>Das in dieser Zeit (=ND) gebundene Kapital wird mit % per Anno verzinst.</t>
  </si>
  <si>
    <t>an der Wirtschaftlichkeitsgrenze.</t>
  </si>
  <si>
    <t>erstellt von D.I. Roman Eibensteiner</t>
  </si>
  <si>
    <t>zur Beurteilung von Investitionen in das Anlagevermögen.</t>
  </si>
  <si>
    <t>Zielwertsuche "Zielwert"</t>
  </si>
  <si>
    <t>veränderbare Zelle (=Wert) bei Zielwertsuche</t>
  </si>
  <si>
    <t>Zielzelle mit Zielwert muss "0" sein</t>
  </si>
  <si>
    <t>Hinweis Zielwertsuche: Man geht im EXCEL Menue auf Daten und dort unter Was-wäre-wenn-Analyse auf Zielwertsuche.</t>
  </si>
  <si>
    <t>Photovoltaikinvestition</t>
  </si>
  <si>
    <t>2. Die Kapitalwertformel zur Beurteilung der Wirtschaftlichkeit von Investitionen</t>
  </si>
  <si>
    <t>Die Kapitalwertformel eignet sich zur Beurteilung der Wirtschaftlichkeit von Investitionen.</t>
  </si>
  <si>
    <t>Die Berechnungsformel sieht wie folgt aus:</t>
  </si>
  <si>
    <t>In der Folge werden die notwendigen Begriffe erklärt.</t>
  </si>
  <si>
    <t>Im Berechnungsblatt kann man in den grün markierten Feldern jeweils individuelle Daten eingesetzen,</t>
  </si>
  <si>
    <t>um Investitionen auf Ihre Wirtschaftlichkeit hin zu prüfen.</t>
  </si>
  <si>
    <t>2.1 Grundlagen zur Kapitalwertformel</t>
  </si>
  <si>
    <t>Da das zusätzlich gewonnene Kapital praktisch "0" (Wert: 3,76) ist,  befinden wir uns</t>
  </si>
  <si>
    <t>Diese Formel ist nun unsere Grundformel zur Beurteilung von Investitionen.</t>
  </si>
  <si>
    <t>Je nach gesuchter Größe unterscheidet mann:</t>
  </si>
  <si>
    <t>Dynamische Amortisationsrechnug: die Nutzungsdauer ND ist gesucht (ND ist hier die Amortisationsdauer)</t>
  </si>
  <si>
    <t>Beschreibung der Vorgehensweise:</t>
  </si>
  <si>
    <t>3 Zielwert eingeben hier "0".</t>
  </si>
  <si>
    <t>Das Prinzip der Finanzplanung zur Beurteilung der Finanzierbarkeit sieht wie folgt aus:</t>
  </si>
  <si>
    <t>Anschaffungswert netto:</t>
  </si>
  <si>
    <t>Laufende Einnahmen aus der Investition Pro Jahr netto:</t>
  </si>
  <si>
    <t>laufend Ausgaben pro Jahr netto, die durch die Investition bedingt sind:</t>
  </si>
  <si>
    <t>Finanzierung:</t>
  </si>
  <si>
    <t>Eigenkapital</t>
  </si>
  <si>
    <t>Fremdkaptial</t>
  </si>
  <si>
    <t>% Anteil</t>
  </si>
  <si>
    <t>absolut</t>
  </si>
  <si>
    <t>Zinssatz Fremdkapital</t>
  </si>
  <si>
    <t>Zinssatz Eigenkapital</t>
  </si>
  <si>
    <t>Laufzeit Fremdkapital in Jahren</t>
  </si>
  <si>
    <t>Aufgabenstellung:</t>
  </si>
  <si>
    <t>Mischzinssatz = Kalkulationszinssatz</t>
  </si>
  <si>
    <t>Kann unter diesen Bedingungen die Investition als wirtschaftlich bezeichnet werden?</t>
  </si>
  <si>
    <t>Wieviel Geld kann der Unternehmer pro Jahr max. Entnehmen, wenn der Kredit abgestattet ist?</t>
  </si>
  <si>
    <t>Interpretieren Sie das Ergebnis?</t>
  </si>
  <si>
    <t>Ein gewerbliches Unternehmen plant folgende Photvoltaikinvestition:</t>
  </si>
  <si>
    <t>2 Dann unter Menuepunkt Daten auf Was-wäre-Wenn-analyse, dann auf Zielwertsuche</t>
  </si>
  <si>
    <t>4. Kapitaldienst</t>
  </si>
  <si>
    <t>5. Finanzplanung</t>
  </si>
  <si>
    <t>Wird bei der Kapitaldienstermittlung eingesetzt</t>
  </si>
  <si>
    <t>Wird in der Amortisationsrechnung eingesetzt.</t>
  </si>
  <si>
    <t>Das Eigenkapital wird über die Amortisationsdauer hereingespielt.</t>
  </si>
  <si>
    <t>innerhalb dieser zeit muss das Fremdkapital hereingebracht werden.</t>
  </si>
  <si>
    <t>Die Finanzplanung kann man praktisch so darstellen:</t>
  </si>
  <si>
    <t xml:space="preserve">Investition Mähdrescher </t>
  </si>
  <si>
    <t>Wieviel Geld kann der Unternehmer in den ersten Jahren pro Jahr aus der Unternehmung entnehemen für privaten Verbrauch?</t>
  </si>
  <si>
    <t>Kann der Unternehmer pro Jahr aus der Unternehmung  6000.-- für privaten Verbrauch entnehmen?</t>
  </si>
  <si>
    <t>Nur der Kapitaldienst wird als Ausgabe (=Geldmittelabfluss) wirksam. Es wurde eine Annuität jährlich im Nachhinein vereinbart.</t>
  </si>
  <si>
    <t>Kann unter diesen Bedingungen die Investition als finanzierbar bezeichnet werden?</t>
  </si>
  <si>
    <t>Die Finanzierbarkeit wird mit Hilfe der Finanzplanung ermittelt.</t>
  </si>
  <si>
    <t>Zur Lösung der gegebenen Aufgabenstellungen sollen Sie die gezeigten Rechenmethoden anwenden.</t>
  </si>
  <si>
    <t>6. Aufgabenstellungen</t>
  </si>
  <si>
    <t>Private Entnahmen des Unternehmers pro Jahr:</t>
  </si>
  <si>
    <t>6 Aufgabenstellung 2</t>
  </si>
  <si>
    <t>6 Aufgabenstellung 1</t>
  </si>
  <si>
    <t xml:space="preserve">Wenn das der Fall ist, dann kann an die Realisierung von Projekten, </t>
  </si>
  <si>
    <t xml:space="preserve">2. Kapitalwertmethode zur Beurteilung der Wirtschaftlichkeit </t>
  </si>
  <si>
    <t>Kapitalwertmethode: der Kapitalwert ist die gesuchte Größe,  alle anderen sind bekannt.</t>
  </si>
  <si>
    <t>Wenn sich ein Überschuss ergibt, das ist eine unbedingte Forderung um die</t>
  </si>
  <si>
    <t>als finanzierbar bezeichnet werden.</t>
  </si>
  <si>
    <t xml:space="preserve">Liquidität des Betriebes/der Unternehmung sicherzustellen, dann kann die Investition </t>
  </si>
  <si>
    <t>Der Unternehmer sollte jedenfalls für seine Arbeit eine Abgeltung bekommen.</t>
  </si>
  <si>
    <t>Ein landwirtschaftliches Unternehmen*, das regelbesteuert ist,  plant folgende Mähdrescherinvestition:</t>
  </si>
  <si>
    <t xml:space="preserve">* sollte das landw. Unternehmen bezüglich der Umsatzsteuer gem. §22 UStG sondergeregelt sein, </t>
  </si>
  <si>
    <t xml:space="preserve">   dann müssten alle Werte inkl. Umsatzsteuer verwendet werden.</t>
  </si>
  <si>
    <t>Die Annahme, dass (b-a) immer gleich groß ist scheint legitim, weil die Werte in der Zukunft nie ganz sicher sind und im Rahmen der Investitionsrechnung geschätzt werden müssen.</t>
  </si>
  <si>
    <t>durchschnittlich geschätzter Überschuss der Einnahmen über die Ausgaben der Investition.</t>
  </si>
  <si>
    <t>gleichbleibendem Zinsnivau (Zinsanspruch)</t>
  </si>
  <si>
    <t xml:space="preserve">        , dann kann bei </t>
  </si>
  <si>
    <t>der Rentenbarwertfaktor "an"  herangezogen werden.</t>
  </si>
  <si>
    <t>Amortisations-dauer</t>
  </si>
  <si>
    <t xml:space="preserve">Jeder Unternehmer wird durch seine Aktivitäten in die Lage versetzt Investitionen zu tätigen, um  </t>
  </si>
  <si>
    <t>Um diese Investitionen zu tätigen ist es notwendig größere Geldmengen in die Hand zu nehmen. Da nicht</t>
  </si>
  <si>
    <t>alles aus Eigenkapital finanziert werden kann,  ist die Aufnahme von Fremdkapital in Form von Krediten notwendig.</t>
  </si>
  <si>
    <t>4 Kapitaldienst</t>
  </si>
  <si>
    <t>5 Finanzplanung</t>
  </si>
  <si>
    <t>Interne Zinsfußmethode</t>
  </si>
  <si>
    <t>3. Interne Zinsfußmethode</t>
  </si>
  <si>
    <t xml:space="preserve">Innerhalb der Nutzungsdauer soll das investierte Kapital mit Hilfe der Leistungen der Investition </t>
  </si>
  <si>
    <t>zurückzugewonnen werden und das in dieser Zeit (=Nutzungsdauer) gebundene Kapital soll möglichst gut  verzinst werden.</t>
  </si>
  <si>
    <t>Der interne Zinsfuß, der bei der internen Zinsfußmethode errechnet wird,  gibt darüber Auskunft.</t>
  </si>
  <si>
    <t>Im Rahmen einer Finanzplanung wird dargestellt, ob auch  alle Zahlungen geleistet werden können.</t>
  </si>
  <si>
    <t xml:space="preserve">Im Verlauf dieses Lernpaketes wird die interne Zinsfußmethode zur Beurteilung der Wirtschaftlichkeit gezeigt. </t>
  </si>
  <si>
    <t>Interne Zinsfußnmethode: Der interne Zinsfuß                ist gesucht, alle anderen Daten sind gegeben.</t>
  </si>
  <si>
    <t xml:space="preserve">3 interne Zinsfußmethode </t>
  </si>
  <si>
    <t xml:space="preserve">Bei der  internen Zinsfußmethode wird von der Grundformel ausgegengen, </t>
  </si>
  <si>
    <t>wobei jetzt der Zinsfuß die Variable ist.</t>
  </si>
  <si>
    <t>Hierbei wird gefragt wie sich das investierte Kapital unter</t>
  </si>
  <si>
    <t xml:space="preserve">bestimmten Bedingungen (bestimmter Kapitalwert, Anschaffungswert der Investition, Nutzungsdauer, </t>
  </si>
  <si>
    <t>zu erwartende Einnahmen und Ausgaben) verzinst.</t>
  </si>
  <si>
    <t>Jene Variante, die das Kapital am am besten verzinst ist die günstigste bzw. wirtschaftlichste.,</t>
  </si>
  <si>
    <t>ND</t>
  </si>
  <si>
    <t>Mindestanforderung</t>
  </si>
  <si>
    <t>pk</t>
  </si>
  <si>
    <t>Kalkulationszinssatz</t>
  </si>
  <si>
    <t>Der interne Zinssatz (Zinsfuß) muss größer oder gleich dem Kalkulationszinssatz (Kalkulationszinsfuß = Zinssatz/100) sein, damit die Investition als wirtschaftlich bezeichnet werden kann. Je größer die Differnz zwischen internen zinsfuß und dem Kalkulationszinsfuß ist, desto wirtschaftlicher ist eine Investition.</t>
  </si>
  <si>
    <t xml:space="preserve">Bei mehreren Investitionsvarianten ist jene die günstigere, die den höchsten internen Zinsfuß bringt. </t>
  </si>
  <si>
    <t>Interpretation zum intenen Zinsfuß:</t>
  </si>
  <si>
    <t xml:space="preserve">Innerhalb der kalk. Nutzungsdauer wird das investierte Kapital zurückgewonnen </t>
  </si>
  <si>
    <t>und das in dieser Zeit gebundene Kapital wird mit dem internen Zinssatz (internen Zinsfuß= Zinssatz/100) verzinst.</t>
  </si>
  <si>
    <t>Der interne Zinsatz (Zinsfuß) muss jedenfalls größer oder mindestens gleich dem kalk. Zinsatz sein,</t>
  </si>
  <si>
    <t xml:space="preserve">Jene Investitionsvariante mit dem höchsten internen Zinssatz (Zinsfuß)  verzinst das investierte Kapital am besten. </t>
  </si>
  <si>
    <t>p*</t>
  </si>
  <si>
    <t>interner Zinssatz p.a.*</t>
  </si>
  <si>
    <t>Bevor die Zielwertsuche durchgeführt wird, wird hier der Kalkulationszinssatz eingesetzt, der dann über die Zielwertsuche zum internen Zinssatz wird.</t>
  </si>
  <si>
    <t>Über die Funktion "Zielwertsuche" in EXCEL wird in der veränderbaren Zelle der zu</t>
  </si>
  <si>
    <t>4 dann mit Curser in das Feld veränderbare Zelle stellen</t>
  </si>
  <si>
    <r>
      <t xml:space="preserve">5 Dann mit Curser auf grüne Zelle interner Zinssatz stellen </t>
    </r>
    <r>
      <rPr>
        <sz val="8"/>
        <rFont val="Arial"/>
        <family val="2"/>
      </rPr>
      <t>(in der Sie am Beginn den Kalkulationszinssatz eingetragen haben)</t>
    </r>
    <r>
      <rPr>
        <sz val="12"/>
        <rFont val="Arial"/>
        <family val="2"/>
      </rPr>
      <t xml:space="preserve"> und  OK drücken</t>
    </r>
  </si>
  <si>
    <r>
      <t xml:space="preserve">6 Dann errechneten internen Zinssatz ablesen ablesen und OK drücken </t>
    </r>
    <r>
      <rPr>
        <sz val="8"/>
        <rFont val="Arial"/>
        <family val="2"/>
      </rPr>
      <t>(der interne Zinssatz wird eingetragen)</t>
    </r>
    <r>
      <rPr>
        <sz val="12"/>
        <rFont val="Arial"/>
        <family val="2"/>
      </rPr>
      <t>.</t>
    </r>
  </si>
  <si>
    <t>Wird in der Lösungstabelle eingetragen</t>
  </si>
  <si>
    <t>Lösungstabelle interner Zinssatz</t>
  </si>
  <si>
    <t>In der folgenden Lösungstabelle werden die Werte, die gegeben sind in den grünen Feldern eingefügt.</t>
  </si>
  <si>
    <t>ermittelnde interne Zinssatz berechnet.</t>
  </si>
  <si>
    <t>1 Sie stellen sich mit den Curser auf die Zielzelle (Lösungstabelle)</t>
  </si>
  <si>
    <t>Wie hoch ist der interne Zinssatz p.a. ?</t>
  </si>
  <si>
    <t>Jährliche Tilgung (Annuitätentilgung) und Kapitalisierung und decursive Verzinsung.</t>
  </si>
  <si>
    <t>Wieviel Geld kann der Unternehmer pro Jahr max. entnehmen, wenn der Kredit abgestattet 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</si>
</sst>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 _€_-;\-* #,##0.00\ _€_-;_-* &quot;-&quot;??\ _€_-;_-@_-"/>
    <numFmt numFmtId="165" formatCode="_-* #,##0.00\ _D_M_-;\-* #,##0.00\ _D_M_-;_-* &quot;-&quot;??\ _D_M_-;_-@_-"/>
    <numFmt numFmtId="166" formatCode="0.000"/>
    <numFmt numFmtId="167" formatCode="0.00000"/>
    <numFmt numFmtId="168" formatCode="0.0000000"/>
    <numFmt numFmtId="169" formatCode="_-[$€-C07]\ * #,##0.00_-;\-[$€-C07]\ * #,##0.00_-;_-[$€-C07]\ * &quot;-&quot;??_-;_-@_-"/>
    <numFmt numFmtId="170" formatCode="0.0"/>
    <numFmt numFmtId="171" formatCode="#,##0_ ;\-#,##0\ "/>
    <numFmt numFmtId="172" formatCode="0_ ;\-0\ "/>
  </numFmts>
  <fonts count="24" x14ac:knownFonts="1">
    <font>
      <sz val="11"/>
      <color theme="1"/>
      <name val="Calibri"/>
      <family val="2"/>
      <scheme val="minor"/>
    </font>
    <font>
      <sz val="10"/>
      <name val="Arial"/>
      <family val="2"/>
    </font>
    <font>
      <sz val="14"/>
      <name val="Arial"/>
      <family val="2"/>
    </font>
    <font>
      <sz val="12"/>
      <name val="Arial"/>
      <family val="2"/>
    </font>
    <font>
      <b/>
      <sz val="12"/>
      <name val="Arial"/>
      <family val="2"/>
    </font>
    <font>
      <sz val="12"/>
      <name val="Arial"/>
      <family val="2"/>
    </font>
    <font>
      <b/>
      <sz val="12"/>
      <name val="Arial"/>
      <family val="2"/>
    </font>
    <font>
      <b/>
      <sz val="10"/>
      <name val="Arial"/>
      <family val="2"/>
    </font>
    <font>
      <sz val="26"/>
      <color theme="1"/>
      <name val="Calibri"/>
      <family val="2"/>
      <scheme val="minor"/>
    </font>
    <font>
      <b/>
      <sz val="20"/>
      <color theme="1"/>
      <name val="Calibri"/>
      <family val="2"/>
      <scheme val="minor"/>
    </font>
    <font>
      <sz val="20"/>
      <color rgb="FF000000"/>
      <name val="Cambria Math"/>
      <family val="1"/>
    </font>
    <font>
      <sz val="12"/>
      <color theme="1"/>
      <name val="Calibri"/>
      <family val="2"/>
      <scheme val="minor"/>
    </font>
    <font>
      <sz val="14"/>
      <color theme="1"/>
      <name val="Calibri"/>
      <family val="2"/>
      <scheme val="minor"/>
    </font>
    <font>
      <sz val="11"/>
      <color theme="1"/>
      <name val="Calibri"/>
      <family val="2"/>
      <scheme val="minor"/>
    </font>
    <font>
      <sz val="11"/>
      <color theme="1"/>
      <name val="Calibri"/>
      <family val="2"/>
    </font>
    <font>
      <b/>
      <sz val="16"/>
      <color theme="1"/>
      <name val="Calibri"/>
      <family val="2"/>
      <scheme val="minor"/>
    </font>
    <font>
      <b/>
      <sz val="11"/>
      <color theme="1"/>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
      <b/>
      <sz val="20"/>
      <name val="Arial"/>
      <family val="2"/>
    </font>
    <font>
      <sz val="18"/>
      <color theme="1"/>
      <name val="Calibri"/>
      <family val="2"/>
      <scheme val="minor"/>
    </font>
    <font>
      <sz val="9"/>
      <name val="Arial"/>
      <family val="2"/>
    </font>
    <font>
      <sz val="8"/>
      <name val="Arial"/>
      <family val="2"/>
    </font>
  </fonts>
  <fills count="9">
    <fill>
      <patternFill patternType="none"/>
    </fill>
    <fill>
      <patternFill patternType="gray125"/>
    </fill>
    <fill>
      <patternFill patternType="solid">
        <fgColor indexed="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3" fillId="0" borderId="0" applyFont="0" applyFill="0" applyBorder="0" applyAlignment="0" applyProtection="0"/>
    <xf numFmtId="9" fontId="13" fillId="0" borderId="0" applyFont="0" applyFill="0" applyBorder="0" applyAlignment="0" applyProtection="0"/>
  </cellStyleXfs>
  <cellXfs count="267">
    <xf numFmtId="0" fontId="0" fillId="0" borderId="0" xfId="0"/>
    <xf numFmtId="0" fontId="1" fillId="0" borderId="0" xfId="1"/>
    <xf numFmtId="0" fontId="4" fillId="0" borderId="1" xfId="1" applyFont="1" applyBorder="1" applyAlignment="1">
      <alignment horizontal="center"/>
    </xf>
    <xf numFmtId="0" fontId="4" fillId="0" borderId="1" xfId="1" applyFont="1" applyBorder="1" applyAlignment="1">
      <alignment horizontal="center" vertical="center"/>
    </xf>
    <xf numFmtId="0" fontId="3" fillId="0" borderId="1" xfId="1" applyFont="1" applyBorder="1" applyAlignment="1">
      <alignment horizontal="center" vertical="center" wrapText="1"/>
    </xf>
    <xf numFmtId="1" fontId="5" fillId="2" borderId="1" xfId="1" applyNumberFormat="1" applyFont="1" applyFill="1" applyBorder="1" applyAlignment="1">
      <alignment horizontal="center" vertical="center"/>
    </xf>
    <xf numFmtId="165" fontId="5" fillId="2" borderId="1" xfId="1" applyNumberFormat="1" applyFont="1" applyFill="1" applyBorder="1" applyAlignment="1">
      <alignment horizontal="center" vertical="center"/>
    </xf>
    <xf numFmtId="0" fontId="5" fillId="0" borderId="1" xfId="1" applyFont="1" applyBorder="1"/>
    <xf numFmtId="0" fontId="4"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166" fontId="5" fillId="0" borderId="1" xfId="1" applyNumberFormat="1" applyFont="1" applyBorder="1" applyAlignment="1">
      <alignment horizontal="center"/>
    </xf>
    <xf numFmtId="167" fontId="5" fillId="0" borderId="1" xfId="1" applyNumberFormat="1" applyFont="1" applyBorder="1" applyAlignment="1">
      <alignment horizontal="center"/>
    </xf>
    <xf numFmtId="0" fontId="4" fillId="0" borderId="1" xfId="1" applyFont="1" applyFill="1" applyBorder="1" applyAlignment="1">
      <alignment horizontal="center" vertical="center" wrapText="1"/>
    </xf>
    <xf numFmtId="0" fontId="12" fillId="0" borderId="1" xfId="0" applyFont="1" applyBorder="1" applyAlignment="1">
      <alignment horizontal="center"/>
    </xf>
    <xf numFmtId="164" fontId="12" fillId="3" borderId="1" xfId="2" applyFont="1" applyFill="1" applyBorder="1"/>
    <xf numFmtId="0" fontId="12" fillId="3" borderId="1" xfId="0" applyFont="1" applyFill="1" applyBorder="1" applyAlignment="1">
      <alignment horizontal="center"/>
    </xf>
    <xf numFmtId="0" fontId="19" fillId="0" borderId="1" xfId="0" applyFont="1" applyBorder="1"/>
    <xf numFmtId="169" fontId="12" fillId="4" borderId="0" xfId="0" applyNumberFormat="1" applyFont="1" applyFill="1"/>
    <xf numFmtId="0" fontId="12" fillId="4" borderId="5" xfId="0" applyFont="1" applyFill="1" applyBorder="1"/>
    <xf numFmtId="169" fontId="0" fillId="4" borderId="5" xfId="0" applyNumberFormat="1" applyFill="1" applyBorder="1"/>
    <xf numFmtId="169" fontId="19" fillId="4" borderId="5" xfId="0" applyNumberFormat="1" applyFont="1" applyFill="1" applyBorder="1"/>
    <xf numFmtId="0" fontId="0" fillId="4" borderId="0" xfId="0" applyFill="1"/>
    <xf numFmtId="169" fontId="19" fillId="4" borderId="18" xfId="0" applyNumberFormat="1" applyFont="1" applyFill="1" applyBorder="1"/>
    <xf numFmtId="0" fontId="0" fillId="5" borderId="1" xfId="0" applyFill="1" applyBorder="1" applyAlignment="1">
      <alignment horizontal="center"/>
    </xf>
    <xf numFmtId="169" fontId="0" fillId="5" borderId="1" xfId="0" applyNumberFormat="1" applyFill="1" applyBorder="1"/>
    <xf numFmtId="0" fontId="0" fillId="4" borderId="1" xfId="0" applyFill="1" applyBorder="1" applyAlignment="1">
      <alignment horizontal="center"/>
    </xf>
    <xf numFmtId="170" fontId="0" fillId="5" borderId="1" xfId="0" applyNumberFormat="1" applyFill="1" applyBorder="1" applyAlignment="1">
      <alignment horizontal="center"/>
    </xf>
    <xf numFmtId="0" fontId="12" fillId="4" borderId="1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ill="1" applyBorder="1" applyAlignment="1">
      <alignment horizontal="left" vertical="center"/>
    </xf>
    <xf numFmtId="0" fontId="10" fillId="4" borderId="0" xfId="0" applyFont="1" applyFill="1" applyBorder="1" applyAlignment="1">
      <alignment vertical="top" wrapText="1"/>
    </xf>
    <xf numFmtId="0" fontId="11" fillId="4" borderId="0" xfId="0" applyFont="1" applyFill="1" applyBorder="1" applyAlignment="1">
      <alignment horizontal="center" vertical="center" wrapText="1"/>
    </xf>
    <xf numFmtId="0" fontId="0" fillId="4" borderId="0" xfId="0" applyFill="1" applyBorder="1"/>
    <xf numFmtId="0" fontId="0" fillId="4" borderId="15" xfId="0" applyFill="1" applyBorder="1"/>
    <xf numFmtId="0" fontId="10" fillId="4" borderId="14" xfId="0" applyFont="1" applyFill="1" applyBorder="1" applyAlignment="1">
      <alignment horizontal="right" vertical="top"/>
    </xf>
    <xf numFmtId="0" fontId="0" fillId="4" borderId="6" xfId="0" applyFill="1" applyBorder="1"/>
    <xf numFmtId="0" fontId="0" fillId="4" borderId="7" xfId="0" applyFill="1" applyBorder="1"/>
    <xf numFmtId="0" fontId="0" fillId="4" borderId="5" xfId="0" applyFill="1" applyBorder="1"/>
    <xf numFmtId="0" fontId="0" fillId="4" borderId="0" xfId="0" applyFill="1" applyBorder="1" applyAlignment="1">
      <alignment horizontal="center" vertical="center"/>
    </xf>
    <xf numFmtId="0" fontId="10" fillId="4" borderId="11" xfId="0" applyFont="1" applyFill="1" applyBorder="1" applyAlignment="1">
      <alignment horizontal="right" vertical="top"/>
    </xf>
    <xf numFmtId="0" fontId="0" fillId="4" borderId="12" xfId="0" applyFill="1" applyBorder="1"/>
    <xf numFmtId="0" fontId="0" fillId="4" borderId="12" xfId="0" applyFill="1" applyBorder="1" applyAlignment="1">
      <alignment horizontal="center" vertical="center"/>
    </xf>
    <xf numFmtId="0" fontId="0" fillId="4" borderId="13" xfId="0" applyFill="1" applyBorder="1"/>
    <xf numFmtId="171" fontId="6" fillId="2" borderId="1" xfId="1" applyNumberFormat="1" applyFont="1" applyFill="1" applyBorder="1" applyAlignment="1">
      <alignment horizontal="center" vertical="center"/>
    </xf>
    <xf numFmtId="169" fontId="12" fillId="5" borderId="0" xfId="0" applyNumberFormat="1" applyFont="1" applyFill="1"/>
    <xf numFmtId="0" fontId="12" fillId="4" borderId="0" xfId="0" applyFont="1" applyFill="1" applyAlignment="1">
      <alignment horizontal="left"/>
    </xf>
    <xf numFmtId="169" fontId="0" fillId="4" borderId="1" xfId="0" applyNumberFormat="1" applyFill="1" applyBorder="1" applyAlignment="1">
      <alignment horizontal="center" vertical="center"/>
    </xf>
    <xf numFmtId="164" fontId="0" fillId="4" borderId="1" xfId="2" applyFont="1" applyFill="1" applyBorder="1"/>
    <xf numFmtId="1" fontId="0" fillId="4" borderId="1" xfId="2" applyNumberFormat="1" applyFont="1" applyFill="1" applyBorder="1" applyAlignment="1">
      <alignment horizontal="center"/>
    </xf>
    <xf numFmtId="0" fontId="0" fillId="4" borderId="20" xfId="0" applyFill="1" applyBorder="1" applyAlignment="1">
      <alignment horizontal="center"/>
    </xf>
    <xf numFmtId="0" fontId="0" fillId="4" borderId="1" xfId="0" applyFill="1" applyBorder="1"/>
    <xf numFmtId="43" fontId="0" fillId="4" borderId="1" xfId="0" applyNumberFormat="1" applyFill="1" applyBorder="1"/>
    <xf numFmtId="10" fontId="0" fillId="4" borderId="1" xfId="3" applyNumberFormat="1" applyFont="1" applyFill="1" applyBorder="1" applyAlignment="1">
      <alignment horizontal="center" vertical="center"/>
    </xf>
    <xf numFmtId="0" fontId="0" fillId="4" borderId="1" xfId="0" applyFill="1" applyBorder="1" applyAlignment="1">
      <alignment horizontal="center" vertical="center"/>
    </xf>
    <xf numFmtId="0" fontId="0" fillId="6" borderId="0" xfId="0" applyFill="1"/>
    <xf numFmtId="0" fontId="12" fillId="4" borderId="0" xfId="0" applyFont="1" applyFill="1"/>
    <xf numFmtId="0" fontId="12" fillId="4" borderId="5" xfId="0" applyFont="1" applyFill="1" applyBorder="1" applyAlignment="1">
      <alignment horizontal="left"/>
    </xf>
    <xf numFmtId="0" fontId="0" fillId="7" borderId="0" xfId="0" applyFill="1"/>
    <xf numFmtId="169" fontId="12" fillId="5" borderId="1" xfId="0" applyNumberFormat="1" applyFont="1" applyFill="1" applyBorder="1"/>
    <xf numFmtId="0" fontId="19" fillId="4" borderId="0" xfId="0" applyFont="1" applyFill="1"/>
    <xf numFmtId="0" fontId="0" fillId="4" borderId="21" xfId="0" applyFill="1" applyBorder="1" applyAlignment="1">
      <alignment horizontal="center"/>
    </xf>
    <xf numFmtId="169" fontId="0" fillId="4" borderId="1" xfId="0" applyNumberFormat="1" applyFill="1" applyBorder="1"/>
    <xf numFmtId="169" fontId="0" fillId="4" borderId="2" xfId="0" applyNumberFormat="1" applyFill="1" applyBorder="1"/>
    <xf numFmtId="0" fontId="16" fillId="4" borderId="21" xfId="0" applyFont="1" applyFill="1" applyBorder="1" applyAlignment="1">
      <alignment horizontal="center"/>
    </xf>
    <xf numFmtId="0" fontId="0" fillId="4" borderId="0" xfId="0" applyFill="1" applyBorder="1" applyAlignment="1">
      <alignment horizontal="left"/>
    </xf>
    <xf numFmtId="0" fontId="0" fillId="4" borderId="20" xfId="0" applyFill="1" applyBorder="1" applyAlignment="1">
      <alignment horizontal="center" vertical="center" wrapText="1"/>
    </xf>
    <xf numFmtId="0" fontId="0" fillId="4" borderId="20" xfId="0" applyFill="1" applyBorder="1" applyAlignment="1">
      <alignment horizontal="center" wrapText="1"/>
    </xf>
    <xf numFmtId="0" fontId="0" fillId="4" borderId="20" xfId="0" applyFill="1" applyBorder="1" applyAlignment="1">
      <alignment horizontal="center" vertical="center"/>
    </xf>
    <xf numFmtId="0" fontId="0" fillId="4" borderId="22" xfId="0" applyFill="1" applyBorder="1" applyAlignment="1">
      <alignment horizontal="center"/>
    </xf>
    <xf numFmtId="169" fontId="0" fillId="4" borderId="22" xfId="0" applyNumberFormat="1" applyFill="1" applyBorder="1"/>
    <xf numFmtId="169" fontId="0" fillId="4" borderId="23" xfId="0" applyNumberFormat="1" applyFill="1" applyBorder="1"/>
    <xf numFmtId="0" fontId="2" fillId="4" borderId="0" xfId="1" applyFont="1" applyFill="1"/>
    <xf numFmtId="0" fontId="1" fillId="4" borderId="0" xfId="1" applyFill="1"/>
    <xf numFmtId="0" fontId="3" fillId="4" borderId="0" xfId="1" applyFont="1" applyFill="1"/>
    <xf numFmtId="0" fontId="4" fillId="4" borderId="0" xfId="1" applyFont="1" applyFill="1" applyBorder="1" applyAlignment="1">
      <alignment horizontal="center" vertical="center"/>
    </xf>
    <xf numFmtId="166" fontId="5" fillId="4" borderId="0" xfId="1" applyNumberFormat="1" applyFont="1" applyFill="1" applyBorder="1" applyAlignment="1">
      <alignment horizontal="center"/>
    </xf>
    <xf numFmtId="0" fontId="4" fillId="4" borderId="0" xfId="1" applyFont="1" applyFill="1" applyBorder="1" applyAlignment="1">
      <alignment horizontal="left" vertical="center"/>
    </xf>
    <xf numFmtId="0" fontId="1" fillId="4" borderId="0" xfId="1" applyFill="1" applyBorder="1" applyAlignment="1">
      <alignment horizontal="center"/>
    </xf>
    <xf numFmtId="0" fontId="15" fillId="8" borderId="0" xfId="0" applyFont="1" applyFill="1" applyBorder="1" applyAlignment="1"/>
    <xf numFmtId="0" fontId="1" fillId="8" borderId="0" xfId="1" applyFill="1"/>
    <xf numFmtId="0" fontId="15" fillId="4" borderId="0" xfId="0" applyFont="1" applyFill="1"/>
    <xf numFmtId="168" fontId="0" fillId="4" borderId="1" xfId="0" applyNumberFormat="1" applyFill="1" applyBorder="1"/>
    <xf numFmtId="164" fontId="0" fillId="4" borderId="1" xfId="0" applyNumberFormat="1" applyFill="1" applyBorder="1"/>
    <xf numFmtId="1" fontId="0" fillId="4" borderId="1" xfId="0" applyNumberFormat="1" applyFill="1" applyBorder="1" applyAlignment="1">
      <alignment horizontal="center"/>
    </xf>
    <xf numFmtId="0" fontId="0" fillId="4" borderId="2" xfId="0" applyFill="1" applyBorder="1"/>
    <xf numFmtId="0" fontId="0" fillId="4" borderId="4" xfId="0" applyFill="1" applyBorder="1"/>
    <xf numFmtId="0" fontId="0" fillId="4" borderId="3" xfId="0" applyFill="1" applyBorder="1"/>
    <xf numFmtId="0" fontId="12" fillId="4" borderId="1" xfId="0" applyFont="1" applyFill="1" applyBorder="1"/>
    <xf numFmtId="43" fontId="12" fillId="4" borderId="1" xfId="0" applyNumberFormat="1" applyFont="1" applyFill="1" applyBorder="1"/>
    <xf numFmtId="164" fontId="12" fillId="4" borderId="1" xfId="0" applyNumberFormat="1" applyFont="1" applyFill="1" applyBorder="1"/>
    <xf numFmtId="0" fontId="12" fillId="4" borderId="17" xfId="0" applyFont="1" applyFill="1" applyBorder="1"/>
    <xf numFmtId="0" fontId="12" fillId="4" borderId="2" xfId="0" applyFont="1" applyFill="1" applyBorder="1"/>
    <xf numFmtId="0" fontId="12" fillId="4" borderId="4" xfId="0" applyFont="1" applyFill="1" applyBorder="1"/>
    <xf numFmtId="0" fontId="12" fillId="4" borderId="3" xfId="0" applyFont="1" applyFill="1" applyBorder="1"/>
    <xf numFmtId="0" fontId="12" fillId="4" borderId="0" xfId="0" applyFont="1" applyFill="1" applyBorder="1"/>
    <xf numFmtId="169" fontId="18" fillId="4" borderId="1" xfId="0" applyNumberFormat="1"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vertical="center"/>
    </xf>
    <xf numFmtId="9" fontId="18" fillId="4" borderId="1" xfId="3" applyFont="1" applyFill="1" applyBorder="1" applyAlignment="1">
      <alignment horizontal="center" vertical="center"/>
    </xf>
    <xf numFmtId="0" fontId="9" fillId="8" borderId="0" xfId="0" applyFont="1" applyFill="1" applyAlignment="1"/>
    <xf numFmtId="0" fontId="0" fillId="8" borderId="0" xfId="0" applyFill="1"/>
    <xf numFmtId="0" fontId="9" fillId="4" borderId="0" xfId="0" applyFont="1" applyFill="1" applyAlignment="1">
      <alignment horizontal="left"/>
    </xf>
    <xf numFmtId="0" fontId="10" fillId="4" borderId="0" xfId="0" applyFont="1" applyFill="1" applyAlignment="1">
      <alignment horizontal="right" vertical="top"/>
    </xf>
    <xf numFmtId="0" fontId="12" fillId="4" borderId="0" xfId="0" applyFont="1" applyFill="1" applyAlignment="1">
      <alignment horizontal="left" vertical="center"/>
    </xf>
    <xf numFmtId="0" fontId="0" fillId="4" borderId="0" xfId="0" applyFill="1" applyAlignment="1">
      <alignment vertical="center"/>
    </xf>
    <xf numFmtId="0" fontId="0" fillId="4" borderId="0" xfId="0" applyFill="1" applyAlignment="1">
      <alignment horizontal="right" vertical="center"/>
    </xf>
    <xf numFmtId="0" fontId="12" fillId="4" borderId="1" xfId="0" applyFont="1" applyFill="1" applyBorder="1" applyAlignment="1">
      <alignment horizontal="center" vertical="center"/>
    </xf>
    <xf numFmtId="0" fontId="11" fillId="4" borderId="0" xfId="0" applyFont="1" applyFill="1" applyAlignment="1">
      <alignment horizontal="center"/>
    </xf>
    <xf numFmtId="0" fontId="17" fillId="4" borderId="0" xfId="0" applyFont="1" applyFill="1"/>
    <xf numFmtId="0" fontId="21" fillId="4" borderId="0" xfId="0" applyFont="1" applyFill="1"/>
    <xf numFmtId="9" fontId="0" fillId="3" borderId="1" xfId="3" applyFont="1" applyFill="1" applyBorder="1" applyAlignment="1">
      <alignment horizontal="center"/>
    </xf>
    <xf numFmtId="9" fontId="0" fillId="3" borderId="1" xfId="0" applyNumberFormat="1" applyFill="1" applyBorder="1" applyAlignment="1">
      <alignment horizontal="center"/>
    </xf>
    <xf numFmtId="10" fontId="0" fillId="3" borderId="1" xfId="3" applyNumberFormat="1" applyFont="1" applyFill="1" applyBorder="1" applyAlignment="1">
      <alignment horizontal="center"/>
    </xf>
    <xf numFmtId="10" fontId="0" fillId="3" borderId="1" xfId="0" applyNumberFormat="1" applyFill="1" applyBorder="1" applyAlignment="1">
      <alignment horizontal="center"/>
    </xf>
    <xf numFmtId="0" fontId="0" fillId="3" borderId="1" xfId="0" applyFill="1" applyBorder="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vertical="center"/>
    </xf>
    <xf numFmtId="0" fontId="9" fillId="4" borderId="0" xfId="0" applyFont="1" applyFill="1" applyAlignment="1">
      <alignment vertical="center"/>
    </xf>
    <xf numFmtId="0" fontId="0" fillId="4" borderId="17" xfId="0" applyFill="1" applyBorder="1" applyAlignment="1">
      <alignment horizontal="center"/>
    </xf>
    <xf numFmtId="0" fontId="0" fillId="4" borderId="17" xfId="0" applyFill="1" applyBorder="1"/>
    <xf numFmtId="2" fontId="5" fillId="2" borderId="1" xfId="1" applyNumberFormat="1" applyFont="1" applyFill="1" applyBorder="1" applyAlignment="1">
      <alignment horizontal="center" vertical="center"/>
    </xf>
    <xf numFmtId="0" fontId="4" fillId="0" borderId="27" xfId="1" applyFont="1" applyFill="1" applyBorder="1" applyAlignment="1">
      <alignment horizontal="center" vertical="center"/>
    </xf>
    <xf numFmtId="0" fontId="3" fillId="0" borderId="28" xfId="1" applyFont="1" applyFill="1" applyBorder="1" applyAlignment="1">
      <alignment horizontal="center" vertical="center" wrapText="1"/>
    </xf>
    <xf numFmtId="172" fontId="3" fillId="2" borderId="28" xfId="1" applyNumberFormat="1" applyFont="1" applyFill="1" applyBorder="1" applyAlignment="1">
      <alignment horizontal="center" vertical="center"/>
    </xf>
    <xf numFmtId="172" fontId="3" fillId="2" borderId="29" xfId="1" applyNumberFormat="1" applyFont="1" applyFill="1" applyBorder="1" applyAlignment="1">
      <alignment horizontal="center" vertical="center"/>
    </xf>
    <xf numFmtId="0" fontId="1" fillId="0" borderId="22" xfId="1" applyBorder="1" applyAlignment="1">
      <alignment horizontal="center"/>
    </xf>
    <xf numFmtId="0" fontId="1" fillId="0" borderId="31" xfId="1" applyBorder="1" applyAlignment="1">
      <alignment horizontal="center"/>
    </xf>
    <xf numFmtId="0" fontId="4" fillId="4" borderId="0" xfId="1" applyFont="1" applyFill="1" applyBorder="1" applyAlignment="1">
      <alignment horizontal="center"/>
    </xf>
    <xf numFmtId="0" fontId="0" fillId="4" borderId="1" xfId="0" applyFill="1" applyBorder="1" applyAlignment="1">
      <alignment vertical="center"/>
    </xf>
    <xf numFmtId="9" fontId="0" fillId="3" borderId="1" xfId="3" applyFont="1" applyFill="1" applyBorder="1" applyAlignment="1">
      <alignment horizontal="center" vertical="center"/>
    </xf>
    <xf numFmtId="43" fontId="0" fillId="4" borderId="1" xfId="0" applyNumberFormat="1" applyFill="1" applyBorder="1" applyAlignment="1">
      <alignment vertical="center"/>
    </xf>
    <xf numFmtId="0" fontId="8" fillId="4" borderId="0" xfId="0" applyFont="1" applyFill="1" applyAlignment="1">
      <alignment horizontal="center"/>
    </xf>
    <xf numFmtId="0" fontId="11" fillId="4" borderId="0" xfId="0" applyFont="1" applyFill="1" applyAlignment="1">
      <alignment horizontal="center"/>
    </xf>
    <xf numFmtId="0" fontId="17" fillId="4" borderId="0" xfId="0" applyFont="1" applyFill="1" applyAlignment="1">
      <alignment horizontal="center"/>
    </xf>
    <xf numFmtId="0" fontId="9" fillId="0" borderId="8"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9" fillId="4" borderId="0" xfId="0" applyFont="1" applyFill="1" applyAlignment="1">
      <alignment horizontal="left"/>
    </xf>
    <xf numFmtId="0" fontId="12" fillId="4" borderId="0" xfId="0" applyFont="1" applyFill="1" applyAlignment="1">
      <alignment horizontal="left"/>
    </xf>
    <xf numFmtId="0" fontId="15" fillId="4" borderId="0" xfId="0" applyFont="1" applyFill="1" applyAlignment="1">
      <alignment horizontal="left" wrapText="1"/>
    </xf>
    <xf numFmtId="0" fontId="12" fillId="4" borderId="0" xfId="0" applyFont="1" applyFill="1" applyAlignment="1">
      <alignment horizontal="left" vertical="center" wrapText="1"/>
    </xf>
    <xf numFmtId="0" fontId="12" fillId="4" borderId="8" xfId="0" applyFont="1" applyFill="1" applyBorder="1" applyAlignment="1">
      <alignment horizontal="lef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 xfId="0" applyFont="1" applyFill="1" applyBorder="1" applyAlignment="1">
      <alignment horizontal="center" wrapText="1"/>
    </xf>
    <xf numFmtId="0" fontId="12" fillId="4" borderId="4" xfId="0" applyFont="1" applyFill="1" applyBorder="1" applyAlignment="1">
      <alignment horizontal="center" wrapText="1"/>
    </xf>
    <xf numFmtId="0" fontId="12" fillId="4" borderId="3" xfId="0" applyFont="1" applyFill="1" applyBorder="1" applyAlignment="1">
      <alignment horizontal="center" wrapText="1"/>
    </xf>
    <xf numFmtId="0" fontId="12" fillId="4" borderId="0" xfId="0" applyFont="1" applyFill="1" applyAlignment="1">
      <alignment horizontal="left" vertical="center"/>
    </xf>
    <xf numFmtId="0" fontId="12" fillId="4" borderId="0" xfId="0" applyFont="1" applyFill="1" applyAlignment="1">
      <alignment horizontal="left" wrapText="1"/>
    </xf>
    <xf numFmtId="0" fontId="12" fillId="4" borderId="4"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2" fillId="4" borderId="4" xfId="0" applyFont="1" applyFill="1" applyBorder="1" applyAlignment="1">
      <alignment horizontal="center" vertic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12" fillId="0" borderId="1" xfId="0" applyFont="1" applyBorder="1" applyAlignment="1">
      <alignment horizontal="center" vertical="center"/>
    </xf>
    <xf numFmtId="0" fontId="0" fillId="4" borderId="14" xfId="0" applyFill="1" applyBorder="1" applyAlignment="1">
      <alignment horizontal="center" wrapText="1"/>
    </xf>
    <xf numFmtId="0" fontId="0" fillId="4" borderId="0" xfId="0" applyFill="1" applyAlignment="1">
      <alignment horizontal="center" wrapText="1"/>
    </xf>
    <xf numFmtId="0" fontId="12" fillId="4" borderId="1" xfId="0" applyFont="1" applyFill="1" applyBorder="1" applyAlignment="1">
      <alignment horizontal="center"/>
    </xf>
    <xf numFmtId="0" fontId="0" fillId="4" borderId="2" xfId="0" applyFill="1" applyBorder="1" applyAlignment="1">
      <alignment horizontal="center" wrapText="1"/>
    </xf>
    <xf numFmtId="0" fontId="0" fillId="4" borderId="4" xfId="0" applyFill="1" applyBorder="1" applyAlignment="1">
      <alignment horizontal="center" wrapText="1"/>
    </xf>
    <xf numFmtId="0" fontId="0" fillId="4" borderId="3" xfId="0" applyFill="1" applyBorder="1" applyAlignment="1">
      <alignment horizontal="center" wrapText="1"/>
    </xf>
    <xf numFmtId="0" fontId="12" fillId="4" borderId="1" xfId="0" applyFont="1" applyFill="1" applyBorder="1" applyAlignment="1">
      <alignment horizontal="left"/>
    </xf>
    <xf numFmtId="0" fontId="19" fillId="4" borderId="16" xfId="0" applyFont="1" applyFill="1" applyBorder="1" applyAlignment="1">
      <alignment horizontal="center"/>
    </xf>
    <xf numFmtId="0" fontId="0" fillId="4" borderId="14" xfId="0" applyFill="1" applyBorder="1" applyAlignment="1">
      <alignment horizontal="center"/>
    </xf>
    <xf numFmtId="0" fontId="0" fillId="4" borderId="0" xfId="0" applyFill="1" applyAlignment="1">
      <alignment horizontal="center"/>
    </xf>
    <xf numFmtId="0" fontId="4" fillId="0" borderId="30" xfId="1" applyFont="1" applyFill="1" applyBorder="1" applyAlignment="1">
      <alignment horizontal="center" vertical="center"/>
    </xf>
    <xf numFmtId="0" fontId="4" fillId="0" borderId="22" xfId="1" applyFont="1" applyFill="1" applyBorder="1" applyAlignment="1">
      <alignment horizontal="center" vertical="center"/>
    </xf>
    <xf numFmtId="0" fontId="22" fillId="0" borderId="8" xfId="1" applyFont="1" applyFill="1" applyBorder="1" applyAlignment="1">
      <alignment horizontal="left" vertical="center" wrapText="1"/>
    </xf>
    <xf numFmtId="0" fontId="22" fillId="0" borderId="9"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 fillId="0" borderId="9"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15" fillId="0" borderId="8"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4" fillId="0" borderId="25"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0" xfId="1" applyFont="1" applyFill="1" applyBorder="1" applyAlignment="1">
      <alignment horizontal="left" vertical="center" wrapText="1"/>
    </xf>
    <xf numFmtId="0" fontId="1" fillId="4" borderId="8" xfId="1" applyFill="1" applyBorder="1" applyAlignment="1">
      <alignment horizontal="center"/>
    </xf>
    <xf numFmtId="0" fontId="1" fillId="4" borderId="9" xfId="1" applyFill="1" applyBorder="1" applyAlignment="1">
      <alignment horizontal="center"/>
    </xf>
    <xf numFmtId="0" fontId="1" fillId="4" borderId="10" xfId="1" applyFill="1" applyBorder="1" applyAlignment="1">
      <alignment horizontal="center"/>
    </xf>
    <xf numFmtId="0" fontId="7" fillId="4" borderId="8"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4" fillId="4" borderId="8" xfId="1" applyFont="1" applyFill="1" applyBorder="1" applyAlignment="1">
      <alignment horizontal="center"/>
    </xf>
    <xf numFmtId="0" fontId="4" fillId="4" borderId="9" xfId="1" applyFont="1" applyFill="1" applyBorder="1" applyAlignment="1">
      <alignment horizontal="center"/>
    </xf>
    <xf numFmtId="0" fontId="4" fillId="4" borderId="10" xfId="1" applyFont="1" applyFill="1" applyBorder="1" applyAlignment="1">
      <alignment horizontal="center"/>
    </xf>
    <xf numFmtId="0" fontId="16" fillId="4" borderId="8" xfId="0" applyFont="1" applyFill="1" applyBorder="1" applyAlignment="1">
      <alignment horizontal="center"/>
    </xf>
    <xf numFmtId="0" fontId="16" fillId="4" borderId="9" xfId="0" applyFont="1" applyFill="1" applyBorder="1" applyAlignment="1">
      <alignment horizontal="center"/>
    </xf>
    <xf numFmtId="0" fontId="16" fillId="4" borderId="10" xfId="0" applyFont="1" applyFill="1"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25" xfId="0" applyFont="1" applyFill="1" applyBorder="1" applyAlignment="1">
      <alignment horizontal="left"/>
    </xf>
    <xf numFmtId="0" fontId="16" fillId="4" borderId="26" xfId="0" applyFont="1" applyFill="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2" fillId="4" borderId="19" xfId="0" applyFont="1" applyFill="1" applyBorder="1" applyAlignment="1">
      <alignment horizontal="left"/>
    </xf>
    <xf numFmtId="0" fontId="0" fillId="4" borderId="0" xfId="0" applyFont="1" applyFill="1" applyAlignment="1">
      <alignment horizontal="left" vertical="top" wrapText="1"/>
    </xf>
    <xf numFmtId="0" fontId="12" fillId="4" borderId="1" xfId="0" applyFont="1" applyFill="1" applyBorder="1" applyAlignment="1">
      <alignment horizontal="left" vertical="center" wrapText="1"/>
    </xf>
    <xf numFmtId="0" fontId="12" fillId="4" borderId="18" xfId="0" applyFont="1" applyFill="1" applyBorder="1" applyAlignment="1">
      <alignment horizontal="left"/>
    </xf>
    <xf numFmtId="0" fontId="0" fillId="4" borderId="5" xfId="0" applyFont="1" applyFill="1" applyBorder="1" applyAlignment="1">
      <alignment horizontal="left" vertical="top" wrapText="1"/>
    </xf>
    <xf numFmtId="0" fontId="0" fillId="4" borderId="24" xfId="0" applyFill="1" applyBorder="1" applyAlignment="1">
      <alignment horizontal="center"/>
    </xf>
    <xf numFmtId="0" fontId="12" fillId="4" borderId="0" xfId="0" applyFont="1" applyFill="1" applyBorder="1" applyAlignment="1">
      <alignment horizontal="left"/>
    </xf>
    <xf numFmtId="0" fontId="15" fillId="4" borderId="8" xfId="0" applyFont="1" applyFill="1" applyBorder="1" applyAlignment="1">
      <alignment horizontal="left"/>
    </xf>
    <xf numFmtId="0" fontId="15" fillId="4" borderId="9" xfId="0" applyFont="1" applyFill="1" applyBorder="1" applyAlignment="1">
      <alignment horizontal="left"/>
    </xf>
    <xf numFmtId="0" fontId="15" fillId="4" borderId="10" xfId="0" applyFont="1" applyFill="1" applyBorder="1" applyAlignment="1">
      <alignment horizontal="left"/>
    </xf>
    <xf numFmtId="0" fontId="19" fillId="4" borderId="8" xfId="0" applyFont="1" applyFill="1" applyBorder="1" applyAlignment="1">
      <alignment horizontal="center"/>
    </xf>
    <xf numFmtId="0" fontId="19" fillId="4" borderId="9" xfId="0" applyFont="1" applyFill="1" applyBorder="1" applyAlignment="1">
      <alignment horizontal="center"/>
    </xf>
    <xf numFmtId="0" fontId="19" fillId="4" borderId="10" xfId="0" applyFont="1" applyFill="1" applyBorder="1" applyAlignment="1">
      <alignment horizontal="center"/>
    </xf>
    <xf numFmtId="0" fontId="0" fillId="4" borderId="2" xfId="0" applyFill="1" applyBorder="1" applyAlignment="1">
      <alignment horizontal="left" vertical="center"/>
    </xf>
    <xf numFmtId="0" fontId="0" fillId="4" borderId="4" xfId="0" applyFill="1" applyBorder="1" applyAlignment="1">
      <alignment horizontal="left" vertical="center"/>
    </xf>
    <xf numFmtId="0" fontId="0" fillId="4" borderId="3" xfId="0" applyFill="1" applyBorder="1" applyAlignment="1">
      <alignment horizontal="left" vertical="center"/>
    </xf>
    <xf numFmtId="0" fontId="0" fillId="4" borderId="1" xfId="0" applyFill="1" applyBorder="1" applyAlignment="1">
      <alignment horizontal="left"/>
    </xf>
    <xf numFmtId="0" fontId="0" fillId="4" borderId="0" xfId="0" applyFill="1" applyAlignment="1">
      <alignment horizontal="left" vertical="top" wrapText="1"/>
    </xf>
    <xf numFmtId="0" fontId="0" fillId="4" borderId="2"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left" vertical="center" wrapText="1"/>
    </xf>
    <xf numFmtId="0" fontId="0" fillId="4" borderId="4" xfId="0" applyFill="1" applyBorder="1" applyAlignment="1">
      <alignment horizontal="left" vertical="center" wrapText="1"/>
    </xf>
    <xf numFmtId="0" fontId="0" fillId="4" borderId="3" xfId="0" applyFill="1" applyBorder="1" applyAlignment="1">
      <alignment horizontal="left" vertical="center" wrapText="1"/>
    </xf>
    <xf numFmtId="0" fontId="18" fillId="4" borderId="0" xfId="0" applyFont="1" applyFill="1" applyAlignment="1">
      <alignment horizontal="left"/>
    </xf>
    <xf numFmtId="0" fontId="0" fillId="4" borderId="2" xfId="0" applyFill="1" applyBorder="1" applyAlignment="1">
      <alignment horizontal="left"/>
    </xf>
    <xf numFmtId="0" fontId="0" fillId="4" borderId="4" xfId="0" applyFill="1" applyBorder="1" applyAlignment="1">
      <alignment horizontal="left"/>
    </xf>
    <xf numFmtId="0" fontId="0" fillId="4" borderId="3" xfId="0" applyFill="1" applyBorder="1" applyAlignment="1">
      <alignment horizontal="left"/>
    </xf>
    <xf numFmtId="0" fontId="20" fillId="4" borderId="8" xfId="1" applyFont="1" applyFill="1" applyBorder="1" applyAlignment="1">
      <alignment horizontal="left"/>
    </xf>
    <xf numFmtId="0" fontId="20" fillId="4" borderId="9" xfId="1" applyFont="1" applyFill="1" applyBorder="1" applyAlignment="1">
      <alignment horizontal="left"/>
    </xf>
    <xf numFmtId="0" fontId="20" fillId="4" borderId="10" xfId="1" applyFont="1" applyFill="1" applyBorder="1" applyAlignment="1">
      <alignment horizontal="left"/>
    </xf>
    <xf numFmtId="0" fontId="0" fillId="4" borderId="2" xfId="0" applyFill="1" applyBorder="1" applyAlignment="1">
      <alignment horizontal="left" wrapText="1"/>
    </xf>
    <xf numFmtId="0" fontId="0" fillId="4" borderId="4" xfId="0" applyFill="1" applyBorder="1" applyAlignment="1">
      <alignment horizontal="left" wrapText="1"/>
    </xf>
    <xf numFmtId="0" fontId="0" fillId="4" borderId="3" xfId="0" applyFill="1" applyBorder="1" applyAlignment="1">
      <alignment horizontal="left"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vertical="center"/>
    </xf>
  </cellXfs>
  <cellStyles count="4">
    <cellStyle name="Komma" xfId="2" builtinId="3"/>
    <cellStyle name="Prozent" xfId="3" builtinId="5"/>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66</xdr:row>
      <xdr:rowOff>133895</xdr:rowOff>
    </xdr:from>
    <xdr:to>
      <xdr:col>7</xdr:col>
      <xdr:colOff>333374</xdr:colOff>
      <xdr:row>66</xdr:row>
      <xdr:rowOff>647700</xdr:rowOff>
    </xdr:to>
    <xdr:pic>
      <xdr:nvPicPr>
        <xdr:cNvPr id="66" name="Grafik 6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6560"/>
        <a:stretch/>
      </xdr:blipFill>
      <xdr:spPr>
        <a:xfrm>
          <a:off x="821531" y="23648739"/>
          <a:ext cx="4155281" cy="513805"/>
        </a:xfrm>
        <a:prstGeom prst="rect">
          <a:avLst/>
        </a:prstGeom>
      </xdr:spPr>
    </xdr:pic>
    <xdr:clientData/>
  </xdr:twoCellAnchor>
  <xdr:oneCellAnchor>
    <xdr:from>
      <xdr:col>1</xdr:col>
      <xdr:colOff>9525</xdr:colOff>
      <xdr:row>7</xdr:row>
      <xdr:rowOff>13608</xdr:rowOff>
    </xdr:from>
    <xdr:ext cx="3724275" cy="1238250"/>
    <mc:AlternateContent xmlns:mc="http://schemas.openxmlformats.org/markup-compatibility/2006" xmlns:a14="http://schemas.microsoft.com/office/drawing/2010/main">
      <mc:Choice Requires="a14">
        <xdr:sp macro="" textlink="">
          <xdr:nvSpPr>
            <xdr:cNvPr id="2" name="Textfeld 1"/>
            <xdr:cNvSpPr txBox="1"/>
          </xdr:nvSpPr>
          <xdr:spPr>
            <a:xfrm>
              <a:off x="715736" y="1167494"/>
              <a:ext cx="3724275" cy="1238250"/>
            </a:xfrm>
            <a:prstGeom prst="rect">
              <a:avLst/>
            </a:prstGeom>
            <a:solidFill>
              <a:schemeClr val="bg1"/>
            </a:solidFill>
            <a:ln w="254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14:m>
                <m:oMath xmlns:m="http://schemas.openxmlformats.org/officeDocument/2006/math">
                  <m:r>
                    <a:rPr lang="de-DE" sz="1800" b="0" i="1">
                      <a:solidFill>
                        <a:schemeClr val="tx1"/>
                      </a:solidFill>
                      <a:latin typeface="Cambria Math" panose="02040503050406030204" pitchFamily="18" charset="0"/>
                      <a:ea typeface="+mn-ea"/>
                      <a:cs typeface="+mn-cs"/>
                    </a:rPr>
                    <m:t>𝐷</m:t>
                  </m:r>
                  <m:r>
                    <a:rPr lang="de-DE" sz="1800" b="0" i="1">
                      <a:solidFill>
                        <a:schemeClr val="tx1"/>
                      </a:solidFill>
                      <a:effectLst/>
                      <a:latin typeface="Cambria Math" panose="02040503050406030204" pitchFamily="18" charset="0"/>
                      <a:ea typeface="+mn-ea"/>
                      <a:cs typeface="+mn-cs"/>
                    </a:rPr>
                    <m:t>𝑜</m:t>
                  </m:r>
                  <m:r>
                    <a:rPr lang="de-DE" sz="1800" i="1">
                      <a:latin typeface="Cambria Math" panose="02040503050406030204" pitchFamily="18" charset="0"/>
                    </a:rPr>
                    <m:t>=</m:t>
                  </m:r>
                  <m:r>
                    <a:rPr lang="de-DE" sz="1800" b="0" i="1">
                      <a:latin typeface="Cambria Math" panose="02040503050406030204" pitchFamily="18" charset="0"/>
                    </a:rPr>
                    <m:t>−</m:t>
                  </m:r>
                  <m:r>
                    <a:rPr lang="de-DE" sz="1800" b="0" i="1">
                      <a:latin typeface="Cambria Math" panose="02040503050406030204" pitchFamily="18" charset="0"/>
                    </a:rPr>
                    <m:t>𝐴𝑜</m:t>
                  </m:r>
                  <m:r>
                    <a:rPr lang="de-DE" sz="1800" b="0" i="1">
                      <a:latin typeface="Cambria Math" panose="02040503050406030204" pitchFamily="18" charset="0"/>
                    </a:rPr>
                    <m:t>+</m:t>
                  </m:r>
                  <m:nary>
                    <m:naryPr>
                      <m:chr m:val="∑"/>
                      <m:ctrlPr>
                        <a:rPr lang="de-DE" sz="1800" b="0" i="1">
                          <a:latin typeface="Cambria Math" panose="02040503050406030204" pitchFamily="18" charset="0"/>
                        </a:rPr>
                      </m:ctrlPr>
                    </m:naryPr>
                    <m:sub>
                      <m:r>
                        <m:rPr>
                          <m:brk m:alnAt="23"/>
                        </m:rPr>
                        <a:rPr lang="de-DE" sz="1800" b="0" i="1">
                          <a:latin typeface="Cambria Math" panose="02040503050406030204" pitchFamily="18" charset="0"/>
                        </a:rPr>
                        <m:t>𝑡</m:t>
                      </m:r>
                      <m:r>
                        <a:rPr lang="de-DE" sz="1800" b="0" i="1">
                          <a:latin typeface="Cambria Math" panose="02040503050406030204" pitchFamily="18" charset="0"/>
                        </a:rPr>
                        <m:t>=1</m:t>
                      </m:r>
                    </m:sub>
                    <m:sup>
                      <m:r>
                        <a:rPr lang="de-DE" sz="1800" b="0" i="1">
                          <a:latin typeface="Cambria Math" panose="02040503050406030204" pitchFamily="18" charset="0"/>
                        </a:rPr>
                        <m:t>𝑛</m:t>
                      </m:r>
                    </m:sup>
                    <m:e>
                      <m:r>
                        <a:rPr lang="de-DE" sz="1800" b="0" i="1">
                          <a:latin typeface="Cambria Math" panose="02040503050406030204" pitchFamily="18" charset="0"/>
                        </a:rPr>
                        <m:t>(</m:t>
                      </m:r>
                      <m:sSub>
                        <m:sSubPr>
                          <m:ctrlPr>
                            <a:rPr lang="de-AT" sz="1800" i="1">
                              <a:solidFill>
                                <a:schemeClr val="tx1"/>
                              </a:solidFill>
                              <a:effectLst/>
                              <a:latin typeface="Cambria Math" panose="02040503050406030204" pitchFamily="18" charset="0"/>
                              <a:ea typeface="+mn-ea"/>
                              <a:cs typeface="+mn-cs"/>
                            </a:rPr>
                          </m:ctrlPr>
                        </m:sSubPr>
                        <m:e>
                          <m:r>
                            <a:rPr lang="de-AT" sz="1800" b="0" i="1">
                              <a:solidFill>
                                <a:schemeClr val="tx1"/>
                              </a:solidFill>
                              <a:effectLst/>
                              <a:latin typeface="Cambria Math" panose="02040503050406030204" pitchFamily="18" charset="0"/>
                              <a:ea typeface="+mn-ea"/>
                              <a:cs typeface="+mn-cs"/>
                            </a:rPr>
                            <m:t>𝑏</m:t>
                          </m:r>
                        </m:e>
                        <m:sub>
                          <m:r>
                            <a:rPr lang="de-AT" sz="1800" b="0" i="1">
                              <a:solidFill>
                                <a:schemeClr val="tx1"/>
                              </a:solidFill>
                              <a:effectLst/>
                              <a:latin typeface="Cambria Math" panose="02040503050406030204" pitchFamily="18" charset="0"/>
                              <a:ea typeface="+mn-ea"/>
                              <a:cs typeface="+mn-cs"/>
                            </a:rPr>
                            <m:t>𝑡</m:t>
                          </m:r>
                        </m:sub>
                      </m:sSub>
                      <m:r>
                        <a:rPr lang="de-DE" sz="1800" b="0" i="1">
                          <a:latin typeface="Cambria Math" panose="02040503050406030204" pitchFamily="18" charset="0"/>
                        </a:rPr>
                        <m:t>−</m:t>
                      </m:r>
                      <m:sSub>
                        <m:sSubPr>
                          <m:ctrlPr>
                            <a:rPr lang="de-AT" sz="1800" i="1">
                              <a:solidFill>
                                <a:schemeClr val="tx1"/>
                              </a:solidFill>
                              <a:effectLst/>
                              <a:latin typeface="Cambria Math" panose="02040503050406030204" pitchFamily="18" charset="0"/>
                              <a:ea typeface="+mn-ea"/>
                              <a:cs typeface="+mn-cs"/>
                            </a:rPr>
                          </m:ctrlPr>
                        </m:sSubPr>
                        <m:e>
                          <m:r>
                            <a:rPr lang="de-AT" sz="1800" b="0" i="1">
                              <a:solidFill>
                                <a:schemeClr val="tx1"/>
                              </a:solidFill>
                              <a:effectLst/>
                              <a:latin typeface="Cambria Math" panose="02040503050406030204" pitchFamily="18" charset="0"/>
                              <a:ea typeface="+mn-ea"/>
                              <a:cs typeface="+mn-cs"/>
                            </a:rPr>
                            <m:t>𝑎</m:t>
                          </m:r>
                        </m:e>
                        <m:sub>
                          <m:r>
                            <a:rPr lang="de-AT" sz="1800" b="0" i="1">
                              <a:solidFill>
                                <a:schemeClr val="tx1"/>
                              </a:solidFill>
                              <a:effectLst/>
                              <a:latin typeface="Cambria Math" panose="02040503050406030204" pitchFamily="18" charset="0"/>
                              <a:ea typeface="+mn-ea"/>
                              <a:cs typeface="+mn-cs"/>
                            </a:rPr>
                            <m:t>𝑡</m:t>
                          </m:r>
                        </m:sub>
                      </m:sSub>
                      <m:r>
                        <a:rPr lang="de-DE" sz="1800" b="0" i="1">
                          <a:latin typeface="Cambria Math" panose="02040503050406030204" pitchFamily="18" charset="0"/>
                        </a:rPr>
                        <m:t>)</m:t>
                      </m:r>
                    </m:e>
                  </m:nary>
                </m:oMath>
              </a14:m>
              <a:r>
                <a:rPr lang="de-DE" sz="2000"/>
                <a:t> </a:t>
              </a:r>
              <a:r>
                <a:rPr lang="de-DE" sz="2000" baseline="0"/>
                <a:t> </a:t>
              </a:r>
              <a14:m>
                <m:oMath xmlns:m="http://schemas.openxmlformats.org/officeDocument/2006/math">
                  <m:f>
                    <m:fPr>
                      <m:ctrlPr>
                        <a:rPr lang="de-DE" sz="2000" i="1" baseline="0">
                          <a:latin typeface="Cambria Math" panose="02040503050406030204" pitchFamily="18" charset="0"/>
                        </a:rPr>
                      </m:ctrlPr>
                    </m:fPr>
                    <m:num>
                      <m:r>
                        <a:rPr lang="de-DE" sz="2000" b="0" i="1" baseline="0">
                          <a:latin typeface="Cambria Math" panose="02040503050406030204" pitchFamily="18" charset="0"/>
                        </a:rPr>
                        <m:t>1</m:t>
                      </m:r>
                    </m:num>
                    <m:den>
                      <m:sSup>
                        <m:sSupPr>
                          <m:ctrlPr>
                            <a:rPr lang="de-DE" sz="2000" b="0" i="1" baseline="0">
                              <a:latin typeface="Cambria Math" panose="02040503050406030204" pitchFamily="18" charset="0"/>
                            </a:rPr>
                          </m:ctrlPr>
                        </m:sSupPr>
                        <m:e>
                          <m:r>
                            <a:rPr lang="de-DE" sz="2000" b="0" i="1" baseline="0">
                              <a:latin typeface="Cambria Math" panose="02040503050406030204" pitchFamily="18" charset="0"/>
                            </a:rPr>
                            <m:t>𝑞</m:t>
                          </m:r>
                        </m:e>
                        <m:sup>
                          <m:r>
                            <a:rPr lang="de-DE" sz="2000" b="0" i="1" baseline="0">
                              <a:latin typeface="Cambria Math" panose="02040503050406030204" pitchFamily="18" charset="0"/>
                            </a:rPr>
                            <m:t>𝑡</m:t>
                          </m:r>
                        </m:sup>
                      </m:sSup>
                    </m:den>
                  </m:f>
                </m:oMath>
              </a14:m>
              <a:endParaRPr lang="de-DE" sz="2000"/>
            </a:p>
          </xdr:txBody>
        </xdr:sp>
      </mc:Choice>
      <mc:Fallback xmlns="">
        <xdr:sp macro="" textlink="">
          <xdr:nvSpPr>
            <xdr:cNvPr id="2" name="Textfeld 1"/>
            <xdr:cNvSpPr txBox="1"/>
          </xdr:nvSpPr>
          <xdr:spPr>
            <a:xfrm>
              <a:off x="715736" y="1167494"/>
              <a:ext cx="3724275" cy="1238250"/>
            </a:xfrm>
            <a:prstGeom prst="rect">
              <a:avLst/>
            </a:prstGeom>
            <a:solidFill>
              <a:schemeClr val="bg1"/>
            </a:solidFill>
            <a:ln w="254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lang="de-DE" sz="1800" b="0" i="0">
                  <a:solidFill>
                    <a:schemeClr val="tx1"/>
                  </a:solidFill>
                  <a:latin typeface="Cambria Math" panose="02040503050406030204" pitchFamily="18" charset="0"/>
                  <a:ea typeface="+mn-ea"/>
                  <a:cs typeface="+mn-cs"/>
                </a:rPr>
                <a:t>𝐷</a:t>
              </a:r>
              <a:r>
                <a:rPr lang="de-DE" sz="1800" b="0" i="0">
                  <a:solidFill>
                    <a:schemeClr val="tx1"/>
                  </a:solidFill>
                  <a:effectLst/>
                  <a:latin typeface="Cambria Math" panose="02040503050406030204" pitchFamily="18" charset="0"/>
                  <a:ea typeface="+mn-ea"/>
                  <a:cs typeface="+mn-cs"/>
                </a:rPr>
                <a:t>𝑜</a:t>
              </a:r>
              <a:r>
                <a:rPr lang="de-DE" sz="1800" i="0">
                  <a:latin typeface="Cambria Math" panose="02040503050406030204" pitchFamily="18" charset="0"/>
                </a:rPr>
                <a:t>=</a:t>
              </a:r>
              <a:r>
                <a:rPr lang="de-DE" sz="1800" b="0" i="0">
                  <a:latin typeface="Cambria Math" panose="02040503050406030204" pitchFamily="18" charset="0"/>
                </a:rPr>
                <a:t>−𝐴𝑜+∑_(𝑡=1)^𝑛▒〖(</a:t>
              </a:r>
              <a:r>
                <a:rPr lang="de-AT" sz="1800" b="0" i="0">
                  <a:solidFill>
                    <a:schemeClr val="tx1"/>
                  </a:solidFill>
                  <a:effectLst/>
                  <a:latin typeface="Cambria Math" panose="02040503050406030204" pitchFamily="18" charset="0"/>
                  <a:ea typeface="+mn-ea"/>
                  <a:cs typeface="+mn-cs"/>
                </a:rPr>
                <a:t>𝑏_𝑡</a:t>
              </a:r>
              <a:r>
                <a:rPr lang="de-DE" sz="1800" b="0" i="0">
                  <a:latin typeface="Cambria Math" panose="02040503050406030204" pitchFamily="18" charset="0"/>
                </a:rPr>
                <a:t>−</a:t>
              </a:r>
              <a:r>
                <a:rPr lang="de-AT" sz="1800" b="0" i="0">
                  <a:solidFill>
                    <a:schemeClr val="tx1"/>
                  </a:solidFill>
                  <a:effectLst/>
                  <a:latin typeface="Cambria Math" panose="02040503050406030204" pitchFamily="18" charset="0"/>
                  <a:ea typeface="+mn-ea"/>
                  <a:cs typeface="+mn-cs"/>
                </a:rPr>
                <a:t>𝑎_𝑡</a:t>
              </a:r>
              <a:r>
                <a:rPr lang="de-DE" sz="1800" b="0" i="0">
                  <a:latin typeface="Cambria Math" panose="02040503050406030204" pitchFamily="18" charset="0"/>
                </a:rPr>
                <a:t>)〗</a:t>
              </a:r>
              <a:r>
                <a:rPr lang="de-DE" sz="2000"/>
                <a:t> </a:t>
              </a:r>
              <a:r>
                <a:rPr lang="de-DE" sz="2000" baseline="0"/>
                <a:t> </a:t>
              </a:r>
              <a:r>
                <a:rPr lang="de-DE" sz="2000" b="0" i="0" baseline="0">
                  <a:latin typeface="Cambria Math" panose="02040503050406030204" pitchFamily="18" charset="0"/>
                </a:rPr>
                <a:t>1/𝑞^𝑡 </a:t>
              </a:r>
              <a:endParaRPr lang="de-DE" sz="2000"/>
            </a:p>
          </xdr:txBody>
        </xdr:sp>
      </mc:Fallback>
    </mc:AlternateContent>
    <xdr:clientData/>
  </xdr:oneCellAnchor>
  <xdr:twoCellAnchor>
    <xdr:from>
      <xdr:col>0</xdr:col>
      <xdr:colOff>0</xdr:colOff>
      <xdr:row>19</xdr:row>
      <xdr:rowOff>190499</xdr:rowOff>
    </xdr:from>
    <xdr:to>
      <xdr:col>1</xdr:col>
      <xdr:colOff>0</xdr:colOff>
      <xdr:row>20</xdr:row>
      <xdr:rowOff>428624</xdr:rowOff>
    </xdr:to>
    <mc:AlternateContent xmlns:mc="http://schemas.openxmlformats.org/markup-compatibility/2006" xmlns:a14="http://schemas.microsoft.com/office/drawing/2010/main">
      <mc:Choice Requires="a14">
        <xdr:sp macro="" textlink="">
          <xdr:nvSpPr>
            <xdr:cNvPr id="3" name="Textfeld 2"/>
            <xdr:cNvSpPr txBox="1"/>
          </xdr:nvSpPr>
          <xdr:spPr>
            <a:xfrm>
              <a:off x="0" y="3190874"/>
              <a:ext cx="7620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𝐷𝑜</m:t>
                    </m:r>
                  </m:oMath>
                </m:oMathPara>
              </a14:m>
              <a:endParaRPr lang="de-DE" sz="1100"/>
            </a:p>
          </xdr:txBody>
        </xdr:sp>
      </mc:Choice>
      <mc:Fallback xmlns="">
        <xdr:sp macro="" textlink="">
          <xdr:nvSpPr>
            <xdr:cNvPr id="3" name="Textfeld 2"/>
            <xdr:cNvSpPr txBox="1"/>
          </xdr:nvSpPr>
          <xdr:spPr>
            <a:xfrm>
              <a:off x="0" y="3190874"/>
              <a:ext cx="7620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mn-lt"/>
                  <a:ea typeface="+mn-ea"/>
                  <a:cs typeface="+mn-cs"/>
                </a:rPr>
                <a:t>𝐷𝑜</a:t>
              </a:r>
              <a:endParaRPr lang="de-DE" sz="1100"/>
            </a:p>
          </xdr:txBody>
        </xdr:sp>
      </mc:Fallback>
    </mc:AlternateContent>
    <xdr:clientData/>
  </xdr:twoCellAnchor>
  <xdr:twoCellAnchor>
    <xdr:from>
      <xdr:col>0</xdr:col>
      <xdr:colOff>0</xdr:colOff>
      <xdr:row>21</xdr:row>
      <xdr:rowOff>0</xdr:rowOff>
    </xdr:from>
    <xdr:to>
      <xdr:col>1</xdr:col>
      <xdr:colOff>0</xdr:colOff>
      <xdr:row>21</xdr:row>
      <xdr:rowOff>419100</xdr:rowOff>
    </xdr:to>
    <mc:AlternateContent xmlns:mc="http://schemas.openxmlformats.org/markup-compatibility/2006" xmlns:a14="http://schemas.microsoft.com/office/drawing/2010/main">
      <mc:Choice Requires="a14">
        <xdr:sp macro="" textlink="">
          <xdr:nvSpPr>
            <xdr:cNvPr id="5" name="Textfeld 4"/>
            <xdr:cNvSpPr txBox="1"/>
          </xdr:nvSpPr>
          <xdr:spPr>
            <a:xfrm>
              <a:off x="0" y="36195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𝐴𝑜</m:t>
                    </m:r>
                  </m:oMath>
                </m:oMathPara>
              </a14:m>
              <a:endParaRPr lang="de-DE" sz="1100"/>
            </a:p>
          </xdr:txBody>
        </xdr:sp>
      </mc:Choice>
      <mc:Fallback xmlns="">
        <xdr:sp macro="" textlink="">
          <xdr:nvSpPr>
            <xdr:cNvPr id="5" name="Textfeld 4"/>
            <xdr:cNvSpPr txBox="1"/>
          </xdr:nvSpPr>
          <xdr:spPr>
            <a:xfrm>
              <a:off x="0" y="36195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𝐴</a:t>
              </a:r>
              <a:r>
                <a:rPr lang="de-DE" sz="1100" b="0" i="0">
                  <a:solidFill>
                    <a:schemeClr val="dk1"/>
                  </a:solidFill>
                  <a:effectLst/>
                  <a:latin typeface="+mn-lt"/>
                  <a:ea typeface="+mn-ea"/>
                  <a:cs typeface="+mn-cs"/>
                </a:rPr>
                <a:t>𝑜</a:t>
              </a:r>
              <a:endParaRPr lang="de-DE" sz="1100"/>
            </a:p>
          </xdr:txBody>
        </xdr:sp>
      </mc:Fallback>
    </mc:AlternateContent>
    <xdr:clientData/>
  </xdr:twoCellAnchor>
  <xdr:twoCellAnchor>
    <xdr:from>
      <xdr:col>0</xdr:col>
      <xdr:colOff>0</xdr:colOff>
      <xdr:row>24</xdr:row>
      <xdr:rowOff>0</xdr:rowOff>
    </xdr:from>
    <xdr:to>
      <xdr:col>1</xdr:col>
      <xdr:colOff>0</xdr:colOff>
      <xdr:row>24</xdr:row>
      <xdr:rowOff>419100</xdr:rowOff>
    </xdr:to>
    <mc:AlternateContent xmlns:mc="http://schemas.openxmlformats.org/markup-compatibility/2006" xmlns:a14="http://schemas.microsoft.com/office/drawing/2010/main">
      <mc:Choice Requires="a14">
        <xdr:sp macro="" textlink="">
          <xdr:nvSpPr>
            <xdr:cNvPr id="7" name="Textfeld 6"/>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oMath>
                </m:oMathPara>
              </a14:m>
              <a:endParaRPr lang="de-DE" sz="1100"/>
            </a:p>
          </xdr:txBody>
        </xdr:sp>
      </mc:Choice>
      <mc:Fallback xmlns="">
        <xdr:sp macro="" textlink="">
          <xdr:nvSpPr>
            <xdr:cNvPr id="7" name="Textfeld 6"/>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𝑏−𝑎</a:t>
              </a:r>
              <a:endParaRPr lang="de-DE" sz="1100"/>
            </a:p>
          </xdr:txBody>
        </xdr:sp>
      </mc:Fallback>
    </mc:AlternateContent>
    <xdr:clientData/>
  </xdr:twoCellAnchor>
  <xdr:twoCellAnchor>
    <xdr:from>
      <xdr:col>0</xdr:col>
      <xdr:colOff>59531</xdr:colOff>
      <xdr:row>29</xdr:row>
      <xdr:rowOff>47623</xdr:rowOff>
    </xdr:from>
    <xdr:to>
      <xdr:col>1</xdr:col>
      <xdr:colOff>595312</xdr:colOff>
      <xdr:row>30</xdr:row>
      <xdr:rowOff>559592</xdr:rowOff>
    </xdr:to>
    <mc:AlternateContent xmlns:mc="http://schemas.openxmlformats.org/markup-compatibility/2006" xmlns:a14="http://schemas.microsoft.com/office/drawing/2010/main">
      <mc:Choice Requires="a14">
        <xdr:sp macro="" textlink="">
          <xdr:nvSpPr>
            <xdr:cNvPr id="8" name="Textfeld 7"/>
            <xdr:cNvSpPr txBox="1"/>
          </xdr:nvSpPr>
          <xdr:spPr>
            <a:xfrm>
              <a:off x="59531" y="8608217"/>
              <a:ext cx="1262062"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nary>
                      <m:naryPr>
                        <m:chr m:val="∑"/>
                        <m:ctrlPr>
                          <a:rPr lang="de-DE" sz="1100" b="0" i="1">
                            <a:solidFill>
                              <a:schemeClr val="dk1"/>
                            </a:solidFill>
                            <a:effectLst/>
                            <a:latin typeface="Cambria Math" panose="02040503050406030204" pitchFamily="18" charset="0"/>
                            <a:ea typeface="+mn-ea"/>
                            <a:cs typeface="+mn-cs"/>
                          </a:rPr>
                        </m:ctrlPr>
                      </m:naryPr>
                      <m:sub>
                        <m:r>
                          <m:rPr>
                            <m:brk m:alnAt="23"/>
                          </m:rPr>
                          <a:rPr lang="de-DE" sz="1100" b="0" i="1">
                            <a:solidFill>
                              <a:schemeClr val="dk1"/>
                            </a:solidFill>
                            <a:effectLst/>
                            <a:latin typeface="Cambria Math" panose="02040503050406030204" pitchFamily="18" charset="0"/>
                            <a:ea typeface="+mn-ea"/>
                            <a:cs typeface="+mn-cs"/>
                          </a:rPr>
                          <m:t>𝑡</m:t>
                        </m:r>
                        <m:r>
                          <a:rPr lang="de-DE" sz="1100" b="0" i="1">
                            <a:solidFill>
                              <a:schemeClr val="dk1"/>
                            </a:solidFill>
                            <a:effectLst/>
                            <a:latin typeface="Cambria Math" panose="02040503050406030204" pitchFamily="18" charset="0"/>
                            <a:ea typeface="+mn-ea"/>
                            <a:cs typeface="+mn-cs"/>
                          </a:rPr>
                          <m:t>=1</m:t>
                        </m:r>
                      </m:sub>
                      <m:sup>
                        <m:r>
                          <a:rPr lang="de-DE" sz="1100" b="0" i="1">
                            <a:solidFill>
                              <a:schemeClr val="dk1"/>
                            </a:solidFill>
                            <a:effectLst/>
                            <a:latin typeface="Cambria Math" panose="02040503050406030204" pitchFamily="18" charset="0"/>
                            <a:ea typeface="+mn-ea"/>
                            <a:cs typeface="+mn-cs"/>
                          </a:rPr>
                          <m:t>𝑛</m:t>
                        </m:r>
                      </m:sup>
                      <m:e>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m:t>
                        </m:r>
                      </m:e>
                    </m:nary>
                    <m:r>
                      <m:rPr>
                        <m:nor/>
                      </m:rPr>
                      <a:rPr lang="de-DE" sz="1100">
                        <a:solidFill>
                          <a:schemeClr val="dk1"/>
                        </a:solidFill>
                        <a:effectLst/>
                        <a:latin typeface="+mn-lt"/>
                        <a:ea typeface="+mn-ea"/>
                        <a:cs typeface="+mn-cs"/>
                      </a:rPr>
                      <m:t> </m:t>
                    </m:r>
                    <m:r>
                      <m:rPr>
                        <m:nor/>
                      </m:rPr>
                      <a:rPr lang="de-DE" sz="1100" baseline="0">
                        <a:solidFill>
                          <a:schemeClr val="dk1"/>
                        </a:solidFill>
                        <a:effectLst/>
                        <a:latin typeface="+mn-lt"/>
                        <a:ea typeface="+mn-ea"/>
                        <a:cs typeface="+mn-cs"/>
                      </a:rPr>
                      <m:t> </m:t>
                    </m:r>
                    <m:f>
                      <m:fPr>
                        <m:ctrlPr>
                          <a:rPr lang="de-DE" sz="1100" i="1" baseline="0">
                            <a:solidFill>
                              <a:schemeClr val="dk1"/>
                            </a:solidFill>
                            <a:effectLst/>
                            <a:latin typeface="Cambria Math" panose="02040503050406030204" pitchFamily="18" charset="0"/>
                            <a:ea typeface="+mn-ea"/>
                            <a:cs typeface="+mn-cs"/>
                          </a:rPr>
                        </m:ctrlPr>
                      </m:fPr>
                      <m:num>
                        <m:r>
                          <a:rPr lang="de-DE" sz="1100" b="0" i="1" baseline="0">
                            <a:solidFill>
                              <a:schemeClr val="dk1"/>
                            </a:solidFill>
                            <a:effectLst/>
                            <a:latin typeface="Cambria Math" panose="02040503050406030204" pitchFamily="18" charset="0"/>
                            <a:ea typeface="+mn-ea"/>
                            <a:cs typeface="+mn-cs"/>
                          </a:rPr>
                          <m:t>1</m:t>
                        </m:r>
                      </m:num>
                      <m:den>
                        <m:sSup>
                          <m:sSupPr>
                            <m:ctrlPr>
                              <a:rPr lang="de-DE" sz="1100" b="0" i="1" baseline="0">
                                <a:solidFill>
                                  <a:schemeClr val="dk1"/>
                                </a:solidFill>
                                <a:effectLst/>
                                <a:latin typeface="Cambria Math" panose="02040503050406030204" pitchFamily="18" charset="0"/>
                                <a:ea typeface="+mn-ea"/>
                                <a:cs typeface="+mn-cs"/>
                              </a:rPr>
                            </m:ctrlPr>
                          </m:sSupPr>
                          <m:e>
                            <m:r>
                              <a:rPr lang="de-DE" sz="1100" b="0" i="1" baseline="0">
                                <a:solidFill>
                                  <a:schemeClr val="dk1"/>
                                </a:solidFill>
                                <a:effectLst/>
                                <a:latin typeface="Cambria Math" panose="02040503050406030204" pitchFamily="18" charset="0"/>
                                <a:ea typeface="+mn-ea"/>
                                <a:cs typeface="+mn-cs"/>
                              </a:rPr>
                              <m:t>𝑞</m:t>
                            </m:r>
                          </m:e>
                          <m:sup>
                            <m:r>
                              <a:rPr lang="de-DE" sz="1100" b="0" i="1" baseline="0">
                                <a:solidFill>
                                  <a:schemeClr val="dk1"/>
                                </a:solidFill>
                                <a:effectLst/>
                                <a:latin typeface="Cambria Math" panose="02040503050406030204" pitchFamily="18" charset="0"/>
                                <a:ea typeface="+mn-ea"/>
                                <a:cs typeface="+mn-cs"/>
                              </a:rPr>
                              <m:t>𝑡</m:t>
                            </m:r>
                          </m:sup>
                        </m:sSup>
                      </m:den>
                    </m:f>
                  </m:oMath>
                </m:oMathPara>
              </a14:m>
              <a:endParaRPr lang="de-DE">
                <a:effectLst/>
              </a:endParaRPr>
            </a:p>
          </xdr:txBody>
        </xdr:sp>
      </mc:Choice>
      <mc:Fallback xmlns="">
        <xdr:sp macro="" textlink="">
          <xdr:nvSpPr>
            <xdr:cNvPr id="8" name="Textfeld 7"/>
            <xdr:cNvSpPr txBox="1"/>
          </xdr:nvSpPr>
          <xdr:spPr>
            <a:xfrm>
              <a:off x="59531" y="8608217"/>
              <a:ext cx="1262062"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∑_(𝑡=1)^𝑛▒〖(𝑏−𝑎)〗</a:t>
              </a:r>
              <a:r>
                <a:rPr lang="de-DE" sz="1100" b="0" i="0">
                  <a:solidFill>
                    <a:schemeClr val="dk1"/>
                  </a:solidFill>
                  <a:effectLst/>
                  <a:latin typeface="+mn-lt"/>
                  <a:ea typeface="+mn-ea"/>
                  <a:cs typeface="+mn-cs"/>
                </a:rPr>
                <a:t> </a:t>
              </a:r>
              <a:r>
                <a:rPr lang="de-DE" sz="1100" b="0" i="0">
                  <a:solidFill>
                    <a:schemeClr val="dk1"/>
                  </a:solidFill>
                  <a:effectLst/>
                  <a:latin typeface="Cambria Math" panose="02040503050406030204" pitchFamily="18" charset="0"/>
                  <a:ea typeface="+mn-ea"/>
                  <a:cs typeface="+mn-cs"/>
                </a:rPr>
                <a:t>"</a:t>
              </a:r>
              <a:r>
                <a:rPr lang="de-DE" sz="1100" i="0">
                  <a:solidFill>
                    <a:schemeClr val="dk1"/>
                  </a:solidFill>
                  <a:effectLst/>
                  <a:latin typeface="Cambria Math" panose="02040503050406030204" pitchFamily="18" charset="0"/>
                  <a:ea typeface="+mn-ea"/>
                  <a:cs typeface="+mn-cs"/>
                </a:rPr>
                <a:t> </a:t>
              </a:r>
              <a:r>
                <a:rPr lang="de-DE" sz="1100" i="0" baseline="0">
                  <a:solidFill>
                    <a:schemeClr val="dk1"/>
                  </a:solidFill>
                  <a:effectLst/>
                  <a:latin typeface="Cambria Math" panose="02040503050406030204" pitchFamily="18" charset="0"/>
                  <a:ea typeface="+mn-ea"/>
                  <a:cs typeface="+mn-cs"/>
                </a:rPr>
                <a:t> " </a:t>
              </a:r>
              <a:r>
                <a:rPr lang="de-DE" sz="1100" b="0" i="0" baseline="0">
                  <a:solidFill>
                    <a:schemeClr val="dk1"/>
                  </a:solidFill>
                  <a:effectLst/>
                  <a:latin typeface="Cambria Math" panose="02040503050406030204" pitchFamily="18" charset="0"/>
                  <a:ea typeface="+mn-ea"/>
                  <a:cs typeface="+mn-cs"/>
                </a:rPr>
                <a:t> 1/𝑞^𝑡 </a:t>
              </a:r>
              <a:endParaRPr lang="de-DE">
                <a:effectLst/>
              </a:endParaRPr>
            </a:p>
          </xdr:txBody>
        </xdr:sp>
      </mc:Fallback>
    </mc:AlternateContent>
    <xdr:clientData/>
  </xdr:twoCellAnchor>
  <xdr:twoCellAnchor>
    <xdr:from>
      <xdr:col>0</xdr:col>
      <xdr:colOff>35718</xdr:colOff>
      <xdr:row>28</xdr:row>
      <xdr:rowOff>47625</xdr:rowOff>
    </xdr:from>
    <xdr:to>
      <xdr:col>0</xdr:col>
      <xdr:colOff>714375</xdr:colOff>
      <xdr:row>29</xdr:row>
      <xdr:rowOff>11906</xdr:rowOff>
    </xdr:to>
    <mc:AlternateContent xmlns:mc="http://schemas.openxmlformats.org/markup-compatibility/2006" xmlns:a14="http://schemas.microsoft.com/office/drawing/2010/main">
      <mc:Choice Requires="a14">
        <xdr:sp macro="" textlink="">
          <xdr:nvSpPr>
            <xdr:cNvPr id="9" name="Textfeld 8"/>
            <xdr:cNvSpPr txBox="1"/>
          </xdr:nvSpPr>
          <xdr:spPr>
            <a:xfrm>
              <a:off x="35718" y="7858125"/>
              <a:ext cx="678657"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de-DE" sz="1100" i="1" baseline="0">
                            <a:solidFill>
                              <a:schemeClr val="dk1"/>
                            </a:solidFill>
                            <a:effectLst/>
                            <a:latin typeface="Cambria Math" panose="02040503050406030204" pitchFamily="18" charset="0"/>
                            <a:ea typeface="+mn-ea"/>
                            <a:cs typeface="+mn-cs"/>
                          </a:rPr>
                        </m:ctrlPr>
                      </m:fPr>
                      <m:num>
                        <m:r>
                          <a:rPr lang="de-DE" sz="1100" b="0" i="1" baseline="0">
                            <a:solidFill>
                              <a:schemeClr val="dk1"/>
                            </a:solidFill>
                            <a:effectLst/>
                            <a:latin typeface="Cambria Math" panose="02040503050406030204" pitchFamily="18" charset="0"/>
                            <a:ea typeface="+mn-ea"/>
                            <a:cs typeface="+mn-cs"/>
                          </a:rPr>
                          <m:t>1</m:t>
                        </m:r>
                      </m:num>
                      <m:den>
                        <m:sSup>
                          <m:sSupPr>
                            <m:ctrlPr>
                              <a:rPr lang="de-DE" sz="1100" b="0" i="1" baseline="0">
                                <a:solidFill>
                                  <a:schemeClr val="dk1"/>
                                </a:solidFill>
                                <a:effectLst/>
                                <a:latin typeface="Cambria Math" panose="02040503050406030204" pitchFamily="18" charset="0"/>
                                <a:ea typeface="+mn-ea"/>
                                <a:cs typeface="+mn-cs"/>
                              </a:rPr>
                            </m:ctrlPr>
                          </m:sSupPr>
                          <m:e>
                            <m:r>
                              <a:rPr lang="de-DE" sz="1100" b="0" i="1" baseline="0">
                                <a:solidFill>
                                  <a:schemeClr val="dk1"/>
                                </a:solidFill>
                                <a:effectLst/>
                                <a:latin typeface="Cambria Math" panose="02040503050406030204" pitchFamily="18" charset="0"/>
                                <a:ea typeface="+mn-ea"/>
                                <a:cs typeface="+mn-cs"/>
                              </a:rPr>
                              <m:t>𝑞</m:t>
                            </m:r>
                          </m:e>
                          <m:sup>
                            <m:r>
                              <a:rPr lang="de-DE" sz="1100" b="0" i="1" baseline="0">
                                <a:solidFill>
                                  <a:schemeClr val="dk1"/>
                                </a:solidFill>
                                <a:effectLst/>
                                <a:latin typeface="Cambria Math" panose="02040503050406030204" pitchFamily="18" charset="0"/>
                                <a:ea typeface="+mn-ea"/>
                                <a:cs typeface="+mn-cs"/>
                              </a:rPr>
                              <m:t>𝑡</m:t>
                            </m:r>
                          </m:sup>
                        </m:sSup>
                      </m:den>
                    </m:f>
                  </m:oMath>
                </m:oMathPara>
              </a14:m>
              <a:endParaRPr lang="de-DE" sz="1100"/>
            </a:p>
          </xdr:txBody>
        </xdr:sp>
      </mc:Choice>
      <mc:Fallback xmlns="">
        <xdr:sp macro="" textlink="">
          <xdr:nvSpPr>
            <xdr:cNvPr id="9" name="Textfeld 8"/>
            <xdr:cNvSpPr txBox="1"/>
          </xdr:nvSpPr>
          <xdr:spPr>
            <a:xfrm>
              <a:off x="35718" y="7858125"/>
              <a:ext cx="678657"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r>
                <a:rPr lang="de-DE" sz="1100" b="0" i="0" baseline="0">
                  <a:solidFill>
                    <a:schemeClr val="dk1"/>
                  </a:solidFill>
                  <a:effectLst/>
                  <a:latin typeface="Cambria Math" panose="02040503050406030204" pitchFamily="18" charset="0"/>
                  <a:ea typeface="+mn-ea"/>
                  <a:cs typeface="+mn-cs"/>
                </a:rPr>
                <a:t>1/𝑞^𝑡 </a:t>
              </a:r>
              <a:endParaRPr lang="de-DE" sz="1100"/>
            </a:p>
          </xdr:txBody>
        </xdr:sp>
      </mc:Fallback>
    </mc:AlternateContent>
    <xdr:clientData/>
  </xdr:twoCellAnchor>
  <xdr:twoCellAnchor>
    <xdr:from>
      <xdr:col>0</xdr:col>
      <xdr:colOff>0</xdr:colOff>
      <xdr:row>22</xdr:row>
      <xdr:rowOff>0</xdr:rowOff>
    </xdr:from>
    <xdr:to>
      <xdr:col>1</xdr:col>
      <xdr:colOff>0</xdr:colOff>
      <xdr:row>22</xdr:row>
      <xdr:rowOff>419100</xdr:rowOff>
    </xdr:to>
    <mc:AlternateContent xmlns:mc="http://schemas.openxmlformats.org/markup-compatibility/2006" xmlns:a14="http://schemas.microsoft.com/office/drawing/2010/main">
      <mc:Choice Requires="a14">
        <xdr:sp macro="" textlink="">
          <xdr:nvSpPr>
            <xdr:cNvPr id="10" name="Textfeld 9"/>
            <xdr:cNvSpPr txBox="1"/>
          </xdr:nvSpPr>
          <xdr:spPr>
            <a:xfrm>
              <a:off x="0" y="40481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𝑏</m:t>
                    </m:r>
                  </m:oMath>
                </m:oMathPara>
              </a14:m>
              <a:endParaRPr lang="de-DE" sz="1100"/>
            </a:p>
          </xdr:txBody>
        </xdr:sp>
      </mc:Choice>
      <mc:Fallback xmlns="">
        <xdr:sp macro="" textlink="">
          <xdr:nvSpPr>
            <xdr:cNvPr id="10" name="Textfeld 9"/>
            <xdr:cNvSpPr txBox="1"/>
          </xdr:nvSpPr>
          <xdr:spPr>
            <a:xfrm>
              <a:off x="0" y="40481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𝑏</a:t>
              </a:r>
              <a:endParaRPr lang="de-DE" sz="1100"/>
            </a:p>
          </xdr:txBody>
        </xdr:sp>
      </mc:Fallback>
    </mc:AlternateContent>
    <xdr:clientData/>
  </xdr:twoCellAnchor>
  <xdr:twoCellAnchor>
    <xdr:from>
      <xdr:col>0</xdr:col>
      <xdr:colOff>0</xdr:colOff>
      <xdr:row>23</xdr:row>
      <xdr:rowOff>0</xdr:rowOff>
    </xdr:from>
    <xdr:to>
      <xdr:col>1</xdr:col>
      <xdr:colOff>0</xdr:colOff>
      <xdr:row>23</xdr:row>
      <xdr:rowOff>419100</xdr:rowOff>
    </xdr:to>
    <mc:AlternateContent xmlns:mc="http://schemas.openxmlformats.org/markup-compatibility/2006" xmlns:a14="http://schemas.microsoft.com/office/drawing/2010/main">
      <mc:Choice Requires="a14">
        <xdr:sp macro="" textlink="">
          <xdr:nvSpPr>
            <xdr:cNvPr id="11" name="Textfeld 10"/>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𝑎</m:t>
                    </m:r>
                  </m:oMath>
                </m:oMathPara>
              </a14:m>
              <a:endParaRPr lang="de-DE" sz="1100"/>
            </a:p>
          </xdr:txBody>
        </xdr:sp>
      </mc:Choice>
      <mc:Fallback xmlns="">
        <xdr:sp macro="" textlink="">
          <xdr:nvSpPr>
            <xdr:cNvPr id="11" name="Textfeld 10"/>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𝑎</a:t>
              </a:r>
              <a:endParaRPr lang="de-DE" sz="1100"/>
            </a:p>
          </xdr:txBody>
        </xdr:sp>
      </mc:Fallback>
    </mc:AlternateContent>
    <xdr:clientData/>
  </xdr:twoCellAnchor>
  <xdr:twoCellAnchor>
    <xdr:from>
      <xdr:col>0</xdr:col>
      <xdr:colOff>0</xdr:colOff>
      <xdr:row>25</xdr:row>
      <xdr:rowOff>0</xdr:rowOff>
    </xdr:from>
    <xdr:to>
      <xdr:col>1</xdr:col>
      <xdr:colOff>0</xdr:colOff>
      <xdr:row>25</xdr:row>
      <xdr:rowOff>419100</xdr:rowOff>
    </xdr:to>
    <mc:AlternateContent xmlns:mc="http://schemas.openxmlformats.org/markup-compatibility/2006" xmlns:a14="http://schemas.microsoft.com/office/drawing/2010/main">
      <mc:Choice Requires="a14">
        <xdr:sp macro="" textlink="">
          <xdr:nvSpPr>
            <xdr:cNvPr id="12" name="Textfeld 11"/>
            <xdr:cNvSpPr txBox="1"/>
          </xdr:nvSpPr>
          <xdr:spPr>
            <a:xfrm>
              <a:off x="0" y="53340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𝑡</m:t>
                    </m:r>
                  </m:oMath>
                </m:oMathPara>
              </a14:m>
              <a:endParaRPr lang="de-DE" sz="1100"/>
            </a:p>
          </xdr:txBody>
        </xdr:sp>
      </mc:Choice>
      <mc:Fallback xmlns="">
        <xdr:sp macro="" textlink="">
          <xdr:nvSpPr>
            <xdr:cNvPr id="12" name="Textfeld 11"/>
            <xdr:cNvSpPr txBox="1"/>
          </xdr:nvSpPr>
          <xdr:spPr>
            <a:xfrm>
              <a:off x="0" y="53340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𝑡</a:t>
              </a:r>
              <a:endParaRPr lang="de-DE" sz="1100"/>
            </a:p>
          </xdr:txBody>
        </xdr:sp>
      </mc:Fallback>
    </mc:AlternateContent>
    <xdr:clientData/>
  </xdr:twoCellAnchor>
  <xdr:twoCellAnchor>
    <xdr:from>
      <xdr:col>0</xdr:col>
      <xdr:colOff>0</xdr:colOff>
      <xdr:row>26</xdr:row>
      <xdr:rowOff>0</xdr:rowOff>
    </xdr:from>
    <xdr:to>
      <xdr:col>1</xdr:col>
      <xdr:colOff>0</xdr:colOff>
      <xdr:row>26</xdr:row>
      <xdr:rowOff>419100</xdr:rowOff>
    </xdr:to>
    <mc:AlternateContent xmlns:mc="http://schemas.openxmlformats.org/markup-compatibility/2006" xmlns:a14="http://schemas.microsoft.com/office/drawing/2010/main">
      <mc:Choice Requires="a14">
        <xdr:sp macro="" textlink="">
          <xdr:nvSpPr>
            <xdr:cNvPr id="13" name="Textfeld 12"/>
            <xdr:cNvSpPr txBox="1"/>
          </xdr:nvSpPr>
          <xdr:spPr>
            <a:xfrm>
              <a:off x="0" y="57626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𝑖</m:t>
                    </m:r>
                  </m:oMath>
                </m:oMathPara>
              </a14:m>
              <a:endParaRPr lang="de-DE" sz="1100"/>
            </a:p>
          </xdr:txBody>
        </xdr:sp>
      </mc:Choice>
      <mc:Fallback xmlns="">
        <xdr:sp macro="" textlink="">
          <xdr:nvSpPr>
            <xdr:cNvPr id="13" name="Textfeld 12"/>
            <xdr:cNvSpPr txBox="1"/>
          </xdr:nvSpPr>
          <xdr:spPr>
            <a:xfrm>
              <a:off x="0" y="57626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𝑖</a:t>
              </a:r>
              <a:endParaRPr lang="de-DE" sz="1100"/>
            </a:p>
          </xdr:txBody>
        </xdr:sp>
      </mc:Fallback>
    </mc:AlternateContent>
    <xdr:clientData/>
  </xdr:twoCellAnchor>
  <xdr:twoCellAnchor>
    <xdr:from>
      <xdr:col>0</xdr:col>
      <xdr:colOff>0</xdr:colOff>
      <xdr:row>27</xdr:row>
      <xdr:rowOff>0</xdr:rowOff>
    </xdr:from>
    <xdr:to>
      <xdr:col>1</xdr:col>
      <xdr:colOff>0</xdr:colOff>
      <xdr:row>27</xdr:row>
      <xdr:rowOff>419100</xdr:rowOff>
    </xdr:to>
    <mc:AlternateContent xmlns:mc="http://schemas.openxmlformats.org/markup-compatibility/2006" xmlns:a14="http://schemas.microsoft.com/office/drawing/2010/main">
      <mc:Choice Requires="a14">
        <xdr:sp macro="" textlink="">
          <xdr:nvSpPr>
            <xdr:cNvPr id="14" name="Textfeld 13"/>
            <xdr:cNvSpPr txBox="1"/>
          </xdr:nvSpPr>
          <xdr:spPr>
            <a:xfrm>
              <a:off x="0" y="61912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𝑞</m:t>
                    </m:r>
                  </m:oMath>
                </m:oMathPara>
              </a14:m>
              <a:endParaRPr lang="de-DE" sz="1100"/>
            </a:p>
          </xdr:txBody>
        </xdr:sp>
      </mc:Choice>
      <mc:Fallback xmlns="">
        <xdr:sp macro="" textlink="">
          <xdr:nvSpPr>
            <xdr:cNvPr id="14" name="Textfeld 13"/>
            <xdr:cNvSpPr txBox="1"/>
          </xdr:nvSpPr>
          <xdr:spPr>
            <a:xfrm>
              <a:off x="0" y="61912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𝑞</a:t>
              </a:r>
              <a:endParaRPr lang="de-DE" sz="1100"/>
            </a:p>
          </xdr:txBody>
        </xdr:sp>
      </mc:Fallback>
    </mc:AlternateContent>
    <xdr:clientData/>
  </xdr:twoCellAnchor>
  <xdr:twoCellAnchor>
    <xdr:from>
      <xdr:col>4</xdr:col>
      <xdr:colOff>300988</xdr:colOff>
      <xdr:row>49</xdr:row>
      <xdr:rowOff>235403</xdr:rowOff>
    </xdr:from>
    <xdr:to>
      <xdr:col>5</xdr:col>
      <xdr:colOff>344260</xdr:colOff>
      <xdr:row>50</xdr:row>
      <xdr:rowOff>225878</xdr:rowOff>
    </xdr:to>
    <mc:AlternateContent xmlns:mc="http://schemas.openxmlformats.org/markup-compatibility/2006" xmlns:a14="http://schemas.microsoft.com/office/drawing/2010/main">
      <mc:Choice Requires="a14">
        <xdr:sp macro="" textlink="">
          <xdr:nvSpPr>
            <xdr:cNvPr id="17" name="Textfeld 16"/>
            <xdr:cNvSpPr txBox="1"/>
          </xdr:nvSpPr>
          <xdr:spPr>
            <a:xfrm>
              <a:off x="3206113" y="17261341"/>
              <a:ext cx="745741"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1−</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1</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17" name="Textfeld 16"/>
            <xdr:cNvSpPr txBox="1"/>
          </xdr:nvSpPr>
          <xdr:spPr>
            <a:xfrm>
              <a:off x="3206113" y="17261341"/>
              <a:ext cx="745741"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1−</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1</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6</xdr:col>
      <xdr:colOff>224517</xdr:colOff>
      <xdr:row>49</xdr:row>
      <xdr:rowOff>219075</xdr:rowOff>
    </xdr:from>
    <xdr:to>
      <xdr:col>7</xdr:col>
      <xdr:colOff>224517</xdr:colOff>
      <xdr:row>50</xdr:row>
      <xdr:rowOff>209550</xdr:rowOff>
    </xdr:to>
    <mc:AlternateContent xmlns:mc="http://schemas.openxmlformats.org/markup-compatibility/2006" xmlns:a14="http://schemas.microsoft.com/office/drawing/2010/main">
      <mc:Choice Requires="a14">
        <xdr:sp macro="" textlink="">
          <xdr:nvSpPr>
            <xdr:cNvPr id="18" name="Textfeld 17"/>
            <xdr:cNvSpPr txBox="1"/>
          </xdr:nvSpPr>
          <xdr:spPr>
            <a:xfrm>
              <a:off x="4640035" y="15067189"/>
              <a:ext cx="827314"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2−</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2</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18" name="Textfeld 17"/>
            <xdr:cNvSpPr txBox="1"/>
          </xdr:nvSpPr>
          <xdr:spPr>
            <a:xfrm>
              <a:off x="4640035" y="15067189"/>
              <a:ext cx="827314"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2−</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2</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7</xdr:col>
      <xdr:colOff>619124</xdr:colOff>
      <xdr:row>49</xdr:row>
      <xdr:rowOff>226219</xdr:rowOff>
    </xdr:from>
    <xdr:to>
      <xdr:col>9</xdr:col>
      <xdr:colOff>381000</xdr:colOff>
      <xdr:row>50</xdr:row>
      <xdr:rowOff>216694</xdr:rowOff>
    </xdr:to>
    <mc:AlternateContent xmlns:mc="http://schemas.openxmlformats.org/markup-compatibility/2006" xmlns:a14="http://schemas.microsoft.com/office/drawing/2010/main">
      <mc:Choice Requires="a14">
        <xdr:sp macro="" textlink="">
          <xdr:nvSpPr>
            <xdr:cNvPr id="19" name="Textfeld 18"/>
            <xdr:cNvSpPr txBox="1"/>
          </xdr:nvSpPr>
          <xdr:spPr>
            <a:xfrm>
              <a:off x="5405437" y="17252157"/>
              <a:ext cx="750094"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3−</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3</m:t>
                    </m:r>
                  </m:oMath>
                </m:oMathPara>
              </a14:m>
              <a:endParaRPr lang="de-DE" sz="1100"/>
            </a:p>
          </xdr:txBody>
        </xdr:sp>
      </mc:Choice>
      <mc:Fallback xmlns="">
        <xdr:sp macro="" textlink="">
          <xdr:nvSpPr>
            <xdr:cNvPr id="19" name="Textfeld 18"/>
            <xdr:cNvSpPr txBox="1"/>
          </xdr:nvSpPr>
          <xdr:spPr>
            <a:xfrm>
              <a:off x="5405437" y="17252157"/>
              <a:ext cx="750094"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3−</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3</a:t>
              </a:r>
              <a:endParaRPr lang="de-DE" sz="1100"/>
            </a:p>
          </xdr:txBody>
        </xdr:sp>
      </mc:Fallback>
    </mc:AlternateContent>
    <xdr:clientData/>
  </xdr:twoCellAnchor>
  <xdr:twoCellAnchor>
    <xdr:from>
      <xdr:col>10</xdr:col>
      <xdr:colOff>11906</xdr:colOff>
      <xdr:row>49</xdr:row>
      <xdr:rowOff>223157</xdr:rowOff>
    </xdr:from>
    <xdr:to>
      <xdr:col>12</xdr:col>
      <xdr:colOff>95250</xdr:colOff>
      <xdr:row>50</xdr:row>
      <xdr:rowOff>213632</xdr:rowOff>
    </xdr:to>
    <mc:AlternateContent xmlns:mc="http://schemas.openxmlformats.org/markup-compatibility/2006" xmlns:a14="http://schemas.microsoft.com/office/drawing/2010/main">
      <mc:Choice Requires="a14">
        <xdr:sp macro="" textlink="">
          <xdr:nvSpPr>
            <xdr:cNvPr id="21" name="Textfeld 20"/>
            <xdr:cNvSpPr txBox="1"/>
          </xdr:nvSpPr>
          <xdr:spPr>
            <a:xfrm>
              <a:off x="6238875" y="17249095"/>
              <a:ext cx="714375"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𝑛</m:t>
                    </m:r>
                    <m:r>
                      <a:rPr lang="de-DE" sz="1100" b="0" i="1">
                        <a:solidFill>
                          <a:schemeClr val="dk1"/>
                        </a:solidFill>
                        <a:effectLst/>
                        <a:latin typeface="Cambria Math" panose="02040503050406030204" pitchFamily="18" charset="0"/>
                        <a:ea typeface="+mn-ea"/>
                        <a:cs typeface="+mn-cs"/>
                      </a:rPr>
                      <m:t>−</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𝑛</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21" name="Textfeld 20"/>
            <xdr:cNvSpPr txBox="1"/>
          </xdr:nvSpPr>
          <xdr:spPr>
            <a:xfrm>
              <a:off x="6238875" y="17249095"/>
              <a:ext cx="714375"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𝑛−</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𝑛</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2</xdr:col>
      <xdr:colOff>687916</xdr:colOff>
      <xdr:row>46</xdr:row>
      <xdr:rowOff>399520</xdr:rowOff>
    </xdr:from>
    <xdr:to>
      <xdr:col>4</xdr:col>
      <xdr:colOff>673859</xdr:colOff>
      <xdr:row>49</xdr:row>
      <xdr:rowOff>235403</xdr:rowOff>
    </xdr:to>
    <xdr:cxnSp macro="">
      <xdr:nvCxnSpPr>
        <xdr:cNvPr id="28" name="Gewinkelte Verbindung 27"/>
        <xdr:cNvCxnSpPr>
          <a:stCxn id="17" idx="0"/>
          <a:endCxn id="55" idx="3"/>
        </xdr:cNvCxnSpPr>
      </xdr:nvCxnSpPr>
      <xdr:spPr>
        <a:xfrm rot="16200000" flipV="1">
          <a:off x="2257181" y="15939537"/>
          <a:ext cx="1121758" cy="1521849"/>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334433</xdr:colOff>
      <xdr:row>45</xdr:row>
      <xdr:rowOff>190500</xdr:rowOff>
    </xdr:from>
    <xdr:to>
      <xdr:col>7</xdr:col>
      <xdr:colOff>17688</xdr:colOff>
      <xdr:row>49</xdr:row>
      <xdr:rowOff>219075</xdr:rowOff>
    </xdr:to>
    <xdr:cxnSp macro="">
      <xdr:nvCxnSpPr>
        <xdr:cNvPr id="29" name="Gewinkelte Verbindung 28"/>
        <xdr:cNvCxnSpPr>
          <a:stCxn id="18" idx="0"/>
          <a:endCxn id="54" idx="3"/>
        </xdr:cNvCxnSpPr>
      </xdr:nvCxnSpPr>
      <xdr:spPr>
        <a:xfrm rot="16200000" flipV="1">
          <a:off x="2727249" y="12740746"/>
          <a:ext cx="1726746" cy="2926139"/>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719671</xdr:colOff>
      <xdr:row>43</xdr:row>
      <xdr:rowOff>35721</xdr:rowOff>
    </xdr:from>
    <xdr:to>
      <xdr:col>9</xdr:col>
      <xdr:colOff>5953</xdr:colOff>
      <xdr:row>49</xdr:row>
      <xdr:rowOff>226219</xdr:rowOff>
    </xdr:to>
    <xdr:cxnSp macro="">
      <xdr:nvCxnSpPr>
        <xdr:cNvPr id="33" name="Gewinkelte Verbindung 32"/>
        <xdr:cNvCxnSpPr>
          <a:stCxn id="19" idx="0"/>
        </xdr:cNvCxnSpPr>
      </xdr:nvCxnSpPr>
      <xdr:spPr>
        <a:xfrm rot="16200000" flipV="1">
          <a:off x="2553563" y="14025236"/>
          <a:ext cx="2762248" cy="3691594"/>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158146</xdr:colOff>
      <xdr:row>41</xdr:row>
      <xdr:rowOff>20867</xdr:rowOff>
    </xdr:from>
    <xdr:to>
      <xdr:col>11</xdr:col>
      <xdr:colOff>95250</xdr:colOff>
      <xdr:row>49</xdr:row>
      <xdr:rowOff>223157</xdr:rowOff>
    </xdr:to>
    <xdr:cxnSp macro="">
      <xdr:nvCxnSpPr>
        <xdr:cNvPr id="38" name="Gewinkelte Verbindung 37"/>
        <xdr:cNvCxnSpPr>
          <a:stCxn id="21" idx="0"/>
        </xdr:cNvCxnSpPr>
      </xdr:nvCxnSpPr>
      <xdr:spPr>
        <a:xfrm rot="16200000" flipV="1">
          <a:off x="2246069" y="12899101"/>
          <a:ext cx="3631290" cy="5068698"/>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464344</xdr:colOff>
      <xdr:row>46</xdr:row>
      <xdr:rowOff>207583</xdr:rowOff>
    </xdr:from>
    <xdr:to>
      <xdr:col>5</xdr:col>
      <xdr:colOff>284948</xdr:colOff>
      <xdr:row>47</xdr:row>
      <xdr:rowOff>273843</xdr:rowOff>
    </xdr:to>
    <mc:AlternateContent xmlns:mc="http://schemas.openxmlformats.org/markup-compatibility/2006" xmlns:a14="http://schemas.microsoft.com/office/drawing/2010/main">
      <mc:Choice Requires="a14">
        <xdr:sp macro="" textlink="">
          <xdr:nvSpPr>
            <xdr:cNvPr id="41" name="Textfeld 40"/>
            <xdr:cNvSpPr txBox="1"/>
          </xdr:nvSpPr>
          <xdr:spPr>
            <a:xfrm>
              <a:off x="3369469" y="15947646"/>
              <a:ext cx="523073" cy="4948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1</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1" name="Textfeld 40"/>
            <xdr:cNvSpPr txBox="1"/>
          </xdr:nvSpPr>
          <xdr:spPr>
            <a:xfrm>
              <a:off x="3369469" y="15947646"/>
              <a:ext cx="523073" cy="4948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1/𝑞1</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6</xdr:col>
      <xdr:colOff>440530</xdr:colOff>
      <xdr:row>44</xdr:row>
      <xdr:rowOff>368902</xdr:rowOff>
    </xdr:from>
    <xdr:to>
      <xdr:col>7</xdr:col>
      <xdr:colOff>273388</xdr:colOff>
      <xdr:row>46</xdr:row>
      <xdr:rowOff>119062</xdr:rowOff>
    </xdr:to>
    <mc:AlternateContent xmlns:mc="http://schemas.openxmlformats.org/markup-compatibility/2006" xmlns:a14="http://schemas.microsoft.com/office/drawing/2010/main">
      <mc:Choice Requires="a14">
        <xdr:sp macro="" textlink="">
          <xdr:nvSpPr>
            <xdr:cNvPr id="42" name="Textfeld 41"/>
            <xdr:cNvSpPr txBox="1"/>
          </xdr:nvSpPr>
          <xdr:spPr>
            <a:xfrm>
              <a:off x="4488655" y="15251715"/>
              <a:ext cx="571046" cy="60741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2</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2" name="Textfeld 41"/>
            <xdr:cNvSpPr txBox="1"/>
          </xdr:nvSpPr>
          <xdr:spPr>
            <a:xfrm>
              <a:off x="4488655" y="15251715"/>
              <a:ext cx="571046" cy="60741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1/𝑞2</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8</xdr:col>
      <xdr:colOff>97898</xdr:colOff>
      <xdr:row>42</xdr:row>
      <xdr:rowOff>239449</xdr:rowOff>
    </xdr:from>
    <xdr:to>
      <xdr:col>9</xdr:col>
      <xdr:colOff>285751</xdr:colOff>
      <xdr:row>43</xdr:row>
      <xdr:rowOff>428623</xdr:rowOff>
    </xdr:to>
    <mc:AlternateContent xmlns:mc="http://schemas.openxmlformats.org/markup-compatibility/2006" xmlns:a14="http://schemas.microsoft.com/office/drawing/2010/main">
      <mc:Choice Requires="a14">
        <xdr:sp macro="" textlink="">
          <xdr:nvSpPr>
            <xdr:cNvPr id="45" name="Textfeld 44"/>
            <xdr:cNvSpPr txBox="1"/>
          </xdr:nvSpPr>
          <xdr:spPr>
            <a:xfrm>
              <a:off x="5515242" y="14265012"/>
              <a:ext cx="545040" cy="6177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3</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5" name="Textfeld 44"/>
            <xdr:cNvSpPr txBox="1"/>
          </xdr:nvSpPr>
          <xdr:spPr>
            <a:xfrm>
              <a:off x="5515242" y="14265012"/>
              <a:ext cx="545040" cy="6177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1/𝑞3</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10</xdr:col>
      <xdr:colOff>110250</xdr:colOff>
      <xdr:row>40</xdr:row>
      <xdr:rowOff>165403</xdr:rowOff>
    </xdr:from>
    <xdr:to>
      <xdr:col>12</xdr:col>
      <xdr:colOff>35719</xdr:colOff>
      <xdr:row>41</xdr:row>
      <xdr:rowOff>428623</xdr:rowOff>
    </xdr:to>
    <mc:AlternateContent xmlns:mc="http://schemas.openxmlformats.org/markup-compatibility/2006" xmlns:a14="http://schemas.microsoft.com/office/drawing/2010/main">
      <mc:Choice Requires="a14">
        <xdr:sp macro="" textlink="">
          <xdr:nvSpPr>
            <xdr:cNvPr id="46" name="Textfeld 45"/>
            <xdr:cNvSpPr txBox="1"/>
          </xdr:nvSpPr>
          <xdr:spPr>
            <a:xfrm>
              <a:off x="6337219" y="13333716"/>
              <a:ext cx="556500" cy="69184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𝑞𝑛</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6" name="Textfeld 45"/>
            <xdr:cNvSpPr txBox="1"/>
          </xdr:nvSpPr>
          <xdr:spPr>
            <a:xfrm>
              <a:off x="6337219" y="13333716"/>
              <a:ext cx="556500" cy="69184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1/𝑞𝑛</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1</xdr:col>
      <xdr:colOff>295275</xdr:colOff>
      <xdr:row>40</xdr:row>
      <xdr:rowOff>296333</xdr:rowOff>
    </xdr:from>
    <xdr:to>
      <xdr:col>2</xdr:col>
      <xdr:colOff>709083</xdr:colOff>
      <xdr:row>41</xdr:row>
      <xdr:rowOff>201082</xdr:rowOff>
    </xdr:to>
    <xdr:sp macro="" textlink="">
      <xdr:nvSpPr>
        <xdr:cNvPr id="49" name="Textfeld 48"/>
        <xdr:cNvSpPr txBox="1"/>
      </xdr:nvSpPr>
      <xdr:spPr>
        <a:xfrm>
          <a:off x="1057275" y="8725958"/>
          <a:ext cx="1175808"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285749</xdr:colOff>
      <xdr:row>42</xdr:row>
      <xdr:rowOff>254000</xdr:rowOff>
    </xdr:from>
    <xdr:to>
      <xdr:col>2</xdr:col>
      <xdr:colOff>687916</xdr:colOff>
      <xdr:row>43</xdr:row>
      <xdr:rowOff>158749</xdr:rowOff>
    </xdr:to>
    <xdr:sp macro="" textlink="">
      <xdr:nvSpPr>
        <xdr:cNvPr id="52" name="Textfeld 51"/>
        <xdr:cNvSpPr txBox="1"/>
      </xdr:nvSpPr>
      <xdr:spPr>
        <a:xfrm>
          <a:off x="1047749" y="9540875"/>
          <a:ext cx="1164167"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295275</xdr:colOff>
      <xdr:row>45</xdr:row>
      <xdr:rowOff>21167</xdr:rowOff>
    </xdr:from>
    <xdr:to>
      <xdr:col>2</xdr:col>
      <xdr:colOff>677333</xdr:colOff>
      <xdr:row>45</xdr:row>
      <xdr:rowOff>359833</xdr:rowOff>
    </xdr:to>
    <xdr:sp macro="" textlink="">
      <xdr:nvSpPr>
        <xdr:cNvPr id="54" name="Textfeld 53"/>
        <xdr:cNvSpPr txBox="1"/>
      </xdr:nvSpPr>
      <xdr:spPr>
        <a:xfrm>
          <a:off x="1057275" y="10593917"/>
          <a:ext cx="1144058" cy="33866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285749</xdr:colOff>
      <xdr:row>46</xdr:row>
      <xdr:rowOff>232833</xdr:rowOff>
    </xdr:from>
    <xdr:to>
      <xdr:col>2</xdr:col>
      <xdr:colOff>687916</xdr:colOff>
      <xdr:row>47</xdr:row>
      <xdr:rowOff>137582</xdr:rowOff>
    </xdr:to>
    <xdr:sp macro="" textlink="">
      <xdr:nvSpPr>
        <xdr:cNvPr id="55" name="Textfeld 54"/>
        <xdr:cNvSpPr txBox="1"/>
      </xdr:nvSpPr>
      <xdr:spPr>
        <a:xfrm>
          <a:off x="1047749" y="11234208"/>
          <a:ext cx="1164167"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0</xdr:col>
      <xdr:colOff>316706</xdr:colOff>
      <xdr:row>51</xdr:row>
      <xdr:rowOff>21432</xdr:rowOff>
    </xdr:from>
    <xdr:to>
      <xdr:col>2</xdr:col>
      <xdr:colOff>238125</xdr:colOff>
      <xdr:row>51</xdr:row>
      <xdr:rowOff>421482</xdr:rowOff>
    </xdr:to>
    <xdr:sp macro="" textlink="">
      <xdr:nvSpPr>
        <xdr:cNvPr id="57" name="Textfeld 56"/>
        <xdr:cNvSpPr txBox="1"/>
      </xdr:nvSpPr>
      <xdr:spPr>
        <a:xfrm>
          <a:off x="316706" y="17904620"/>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a:latin typeface="Calibri" panose="020F0502020204030204" pitchFamily="34" charset="0"/>
            </a:rPr>
            <a:t>∑ </a:t>
          </a:r>
          <a:r>
            <a:rPr lang="de-DE" sz="1400"/>
            <a:t>Barwerte</a:t>
          </a:r>
        </a:p>
      </xdr:txBody>
    </xdr:sp>
    <xdr:clientData/>
  </xdr:twoCellAnchor>
  <xdr:twoCellAnchor>
    <xdr:from>
      <xdr:col>0</xdr:col>
      <xdr:colOff>452438</xdr:colOff>
      <xdr:row>41</xdr:row>
      <xdr:rowOff>65314</xdr:rowOff>
    </xdr:from>
    <xdr:to>
      <xdr:col>1</xdr:col>
      <xdr:colOff>310244</xdr:colOff>
      <xdr:row>50</xdr:row>
      <xdr:rowOff>419099</xdr:rowOff>
    </xdr:to>
    <xdr:sp macro="" textlink="">
      <xdr:nvSpPr>
        <xdr:cNvPr id="58" name="Pfeil nach unten 57"/>
        <xdr:cNvSpPr/>
      </xdr:nvSpPr>
      <xdr:spPr>
        <a:xfrm>
          <a:off x="452438" y="13662252"/>
          <a:ext cx="441212" cy="4211410"/>
        </a:xfrm>
        <a:prstGeom prst="downArrow">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A u f s u m m i e r e n</a:t>
          </a:r>
        </a:p>
      </xdr:txBody>
    </xdr:sp>
    <xdr:clientData/>
  </xdr:twoCellAnchor>
  <xdr:twoCellAnchor>
    <xdr:from>
      <xdr:col>0</xdr:col>
      <xdr:colOff>319087</xdr:colOff>
      <xdr:row>52</xdr:row>
      <xdr:rowOff>19050</xdr:rowOff>
    </xdr:from>
    <xdr:to>
      <xdr:col>2</xdr:col>
      <xdr:colOff>240506</xdr:colOff>
      <xdr:row>52</xdr:row>
      <xdr:rowOff>419100</xdr:rowOff>
    </xdr:to>
    <mc:AlternateContent xmlns:mc="http://schemas.openxmlformats.org/markup-compatibility/2006" xmlns:a14="http://schemas.microsoft.com/office/drawing/2010/main">
      <mc:Choice Requires="a14">
        <xdr:sp macro="" textlink="">
          <xdr:nvSpPr>
            <xdr:cNvPr id="60" name="Textfeld 59"/>
            <xdr:cNvSpPr txBox="1"/>
          </xdr:nvSpPr>
          <xdr:spPr>
            <a:xfrm>
              <a:off x="319087" y="18330863"/>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14:m>
                <m:oMath xmlns:m="http://schemas.openxmlformats.org/officeDocument/2006/math">
                  <m:r>
                    <a:rPr lang="de-DE" sz="1400" b="0" i="0">
                      <a:solidFill>
                        <a:schemeClr val="dk1"/>
                      </a:solidFill>
                      <a:effectLst/>
                      <a:latin typeface="Cambria Math" panose="02040503050406030204" pitchFamily="18" charset="0"/>
                      <a:ea typeface="+mn-ea"/>
                      <a:cs typeface="+mn-cs"/>
                    </a:rPr>
                    <m:t> </m:t>
                  </m:r>
                  <m:r>
                    <a:rPr lang="de-DE" sz="1400" b="0" i="1">
                      <a:solidFill>
                        <a:schemeClr val="dk1"/>
                      </a:solidFill>
                      <a:effectLst/>
                      <a:latin typeface="Cambria Math" panose="02040503050406030204" pitchFamily="18" charset="0"/>
                      <a:ea typeface="+mn-ea"/>
                      <a:cs typeface="+mn-cs"/>
                    </a:rPr>
                    <m:t>𝐴𝑜</m:t>
                  </m:r>
                </m:oMath>
              </a14:m>
              <a:endParaRPr lang="de-DE" sz="1400">
                <a:effectLst/>
              </a:endParaRPr>
            </a:p>
          </xdr:txBody>
        </xdr:sp>
      </mc:Choice>
      <mc:Fallback xmlns="">
        <xdr:sp macro="" textlink="">
          <xdr:nvSpPr>
            <xdr:cNvPr id="60" name="Textfeld 59"/>
            <xdr:cNvSpPr txBox="1"/>
          </xdr:nvSpPr>
          <xdr:spPr>
            <a:xfrm>
              <a:off x="319087" y="18330863"/>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r>
                <a:rPr lang="de-DE" sz="1400" b="0" i="0">
                  <a:solidFill>
                    <a:schemeClr val="dk1"/>
                  </a:solidFill>
                  <a:effectLst/>
                  <a:latin typeface="Cambria Math" panose="02040503050406030204" pitchFamily="18" charset="0"/>
                  <a:ea typeface="+mn-ea"/>
                  <a:cs typeface="+mn-cs"/>
                </a:rPr>
                <a:t> 𝐴𝑜</a:t>
              </a:r>
              <a:endParaRPr lang="de-DE" sz="1400">
                <a:effectLst/>
              </a:endParaRPr>
            </a:p>
          </xdr:txBody>
        </xdr:sp>
      </mc:Fallback>
    </mc:AlternateContent>
    <xdr:clientData/>
  </xdr:twoCellAnchor>
  <xdr:twoCellAnchor>
    <xdr:from>
      <xdr:col>0</xdr:col>
      <xdr:colOff>319088</xdr:colOff>
      <xdr:row>53</xdr:row>
      <xdr:rowOff>5442</xdr:rowOff>
    </xdr:from>
    <xdr:to>
      <xdr:col>2</xdr:col>
      <xdr:colOff>226219</xdr:colOff>
      <xdr:row>54</xdr:row>
      <xdr:rowOff>0</xdr:rowOff>
    </xdr:to>
    <mc:AlternateContent xmlns:mc="http://schemas.openxmlformats.org/markup-compatibility/2006" xmlns:a14="http://schemas.microsoft.com/office/drawing/2010/main">
      <mc:Choice Requires="a14">
        <xdr:sp macro="" textlink="">
          <xdr:nvSpPr>
            <xdr:cNvPr id="61" name="Textfeld 60"/>
            <xdr:cNvSpPr txBox="1"/>
          </xdr:nvSpPr>
          <xdr:spPr>
            <a:xfrm>
              <a:off x="319088" y="18769692"/>
              <a:ext cx="1276350" cy="70893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14:m>
                <m:oMath xmlns:m="http://schemas.openxmlformats.org/officeDocument/2006/math">
                  <m:r>
                    <a:rPr lang="de-DE" sz="1400" b="0" i="1">
                      <a:solidFill>
                        <a:schemeClr val="dk1"/>
                      </a:solidFill>
                      <a:effectLst/>
                      <a:latin typeface="Cambria Math" panose="02040503050406030204" pitchFamily="18" charset="0"/>
                      <a:ea typeface="+mn-ea"/>
                      <a:cs typeface="+mn-cs"/>
                    </a:rPr>
                    <m:t>𝐷𝑜</m:t>
                  </m:r>
                </m:oMath>
              </a14:m>
              <a:endParaRPr lang="de-DE" sz="1400">
                <a:effectLst/>
              </a:endParaRPr>
            </a:p>
          </xdr:txBody>
        </xdr:sp>
      </mc:Choice>
      <mc:Fallback xmlns="">
        <xdr:sp macro="" textlink="">
          <xdr:nvSpPr>
            <xdr:cNvPr id="61" name="Textfeld 60"/>
            <xdr:cNvSpPr txBox="1"/>
          </xdr:nvSpPr>
          <xdr:spPr>
            <a:xfrm>
              <a:off x="319088" y="18769692"/>
              <a:ext cx="1276350" cy="70893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r>
                <a:rPr lang="de-DE" sz="1400" b="0" i="0">
                  <a:solidFill>
                    <a:schemeClr val="dk1"/>
                  </a:solidFill>
                  <a:effectLst/>
                  <a:latin typeface="Cambria Math" panose="02040503050406030204" pitchFamily="18" charset="0"/>
                  <a:ea typeface="+mn-ea"/>
                  <a:cs typeface="+mn-cs"/>
                </a:rPr>
                <a:t>𝐷𝑜</a:t>
              </a:r>
              <a:endParaRPr lang="de-DE" sz="1400">
                <a:effectLst/>
              </a:endParaRPr>
            </a:p>
          </xdr:txBody>
        </xdr:sp>
      </mc:Fallback>
    </mc:AlternateContent>
    <xdr:clientData/>
  </xdr:twoCellAnchor>
  <xdr:oneCellAnchor>
    <xdr:from>
      <xdr:col>12</xdr:col>
      <xdr:colOff>119741</xdr:colOff>
      <xdr:row>49</xdr:row>
      <xdr:rowOff>326570</xdr:rowOff>
    </xdr:from>
    <xdr:ext cx="1436916" cy="1077688"/>
    <xdr:sp macro="" textlink="">
      <xdr:nvSpPr>
        <xdr:cNvPr id="4" name="Textfeld 3"/>
        <xdr:cNvSpPr txBox="1"/>
      </xdr:nvSpPr>
      <xdr:spPr>
        <a:xfrm rot="10800000" flipV="1">
          <a:off x="9655627" y="13345884"/>
          <a:ext cx="1436916" cy="1077688"/>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AT" sz="1400"/>
            <a:t>Zeitachse [Nutzungsdauer in Jahren (Perioden)]</a:t>
          </a:r>
        </a:p>
      </xdr:txBody>
    </xdr:sp>
    <xdr:clientData/>
  </xdr:oneCellAnchor>
  <xdr:twoCellAnchor>
    <xdr:from>
      <xdr:col>4</xdr:col>
      <xdr:colOff>179612</xdr:colOff>
      <xdr:row>51</xdr:row>
      <xdr:rowOff>76199</xdr:rowOff>
    </xdr:from>
    <xdr:to>
      <xdr:col>5</xdr:col>
      <xdr:colOff>152398</xdr:colOff>
      <xdr:row>51</xdr:row>
      <xdr:rowOff>326571</xdr:rowOff>
    </xdr:to>
    <xdr:sp macro="" textlink="">
      <xdr:nvSpPr>
        <xdr:cNvPr id="6" name="Textfeld 5"/>
        <xdr:cNvSpPr txBox="1"/>
      </xdr:nvSpPr>
      <xdr:spPr>
        <a:xfrm>
          <a:off x="3211282" y="15773399"/>
          <a:ext cx="642258"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1</a:t>
          </a:r>
        </a:p>
      </xdr:txBody>
    </xdr:sp>
    <xdr:clientData/>
  </xdr:twoCellAnchor>
  <xdr:twoCellAnchor>
    <xdr:from>
      <xdr:col>6</xdr:col>
      <xdr:colOff>228600</xdr:colOff>
      <xdr:row>51</xdr:row>
      <xdr:rowOff>97970</xdr:rowOff>
    </xdr:from>
    <xdr:to>
      <xdr:col>7</xdr:col>
      <xdr:colOff>119743</xdr:colOff>
      <xdr:row>51</xdr:row>
      <xdr:rowOff>326571</xdr:rowOff>
    </xdr:to>
    <xdr:sp macro="" textlink="">
      <xdr:nvSpPr>
        <xdr:cNvPr id="36" name="Textfeld 35"/>
        <xdr:cNvSpPr txBox="1"/>
      </xdr:nvSpPr>
      <xdr:spPr>
        <a:xfrm>
          <a:off x="4648200" y="15795170"/>
          <a:ext cx="609600"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2</a:t>
          </a:r>
        </a:p>
      </xdr:txBody>
    </xdr:sp>
    <xdr:clientData/>
  </xdr:twoCellAnchor>
  <xdr:twoCellAnchor>
    <xdr:from>
      <xdr:col>8</xdr:col>
      <xdr:colOff>187234</xdr:colOff>
      <xdr:row>51</xdr:row>
      <xdr:rowOff>119741</xdr:rowOff>
    </xdr:from>
    <xdr:to>
      <xdr:col>9</xdr:col>
      <xdr:colOff>146957</xdr:colOff>
      <xdr:row>51</xdr:row>
      <xdr:rowOff>348342</xdr:rowOff>
    </xdr:to>
    <xdr:sp macro="" textlink="">
      <xdr:nvSpPr>
        <xdr:cNvPr id="37" name="Textfeld 36"/>
        <xdr:cNvSpPr txBox="1"/>
      </xdr:nvSpPr>
      <xdr:spPr>
        <a:xfrm>
          <a:off x="6089469" y="15816941"/>
          <a:ext cx="637903"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3</a:t>
          </a:r>
        </a:p>
      </xdr:txBody>
    </xdr:sp>
    <xdr:clientData/>
  </xdr:twoCellAnchor>
  <xdr:twoCellAnchor>
    <xdr:from>
      <xdr:col>10</xdr:col>
      <xdr:colOff>104503</xdr:colOff>
      <xdr:row>51</xdr:row>
      <xdr:rowOff>97971</xdr:rowOff>
    </xdr:from>
    <xdr:to>
      <xdr:col>11</xdr:col>
      <xdr:colOff>163285</xdr:colOff>
      <xdr:row>51</xdr:row>
      <xdr:rowOff>326572</xdr:rowOff>
    </xdr:to>
    <xdr:sp macro="" textlink="">
      <xdr:nvSpPr>
        <xdr:cNvPr id="40" name="Textfeld 39"/>
        <xdr:cNvSpPr txBox="1"/>
      </xdr:nvSpPr>
      <xdr:spPr>
        <a:xfrm>
          <a:off x="7589521" y="15795171"/>
          <a:ext cx="683621"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n</a:t>
          </a:r>
        </a:p>
      </xdr:txBody>
    </xdr:sp>
    <xdr:clientData/>
  </xdr:twoCellAnchor>
  <xdr:twoCellAnchor>
    <xdr:from>
      <xdr:col>11</xdr:col>
      <xdr:colOff>593270</xdr:colOff>
      <xdr:row>50</xdr:row>
      <xdr:rowOff>244930</xdr:rowOff>
    </xdr:from>
    <xdr:to>
      <xdr:col>12</xdr:col>
      <xdr:colOff>114299</xdr:colOff>
      <xdr:row>51</xdr:row>
      <xdr:rowOff>168730</xdr:rowOff>
    </xdr:to>
    <xdr:sp macro="" textlink="">
      <xdr:nvSpPr>
        <xdr:cNvPr id="15" name="Gleichschenkliges Dreieck 14"/>
        <xdr:cNvSpPr/>
      </xdr:nvSpPr>
      <xdr:spPr>
        <a:xfrm rot="5400000">
          <a:off x="9318170" y="13705116"/>
          <a:ext cx="348343" cy="31568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xdr:col>
      <xdr:colOff>498430</xdr:colOff>
      <xdr:row>38</xdr:row>
      <xdr:rowOff>202408</xdr:rowOff>
    </xdr:from>
    <xdr:to>
      <xdr:col>3</xdr:col>
      <xdr:colOff>257856</xdr:colOff>
      <xdr:row>39</xdr:row>
      <xdr:rowOff>93551</xdr:rowOff>
    </xdr:to>
    <xdr:sp macro="" textlink="">
      <xdr:nvSpPr>
        <xdr:cNvPr id="43" name="Gleichschenkliges Dreieck 42"/>
        <xdr:cNvSpPr/>
      </xdr:nvSpPr>
      <xdr:spPr>
        <a:xfrm>
          <a:off x="1867649" y="12513471"/>
          <a:ext cx="545238" cy="31976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oneCellAnchor>
    <xdr:from>
      <xdr:col>1</xdr:col>
      <xdr:colOff>360180</xdr:colOff>
      <xdr:row>38</xdr:row>
      <xdr:rowOff>111920</xdr:rowOff>
    </xdr:from>
    <xdr:ext cx="751115" cy="598714"/>
    <xdr:sp macro="" textlink="">
      <xdr:nvSpPr>
        <xdr:cNvPr id="44" name="Textfeld 43"/>
        <xdr:cNvSpPr txBox="1"/>
      </xdr:nvSpPr>
      <xdr:spPr>
        <a:xfrm rot="10800000" flipV="1">
          <a:off x="1086461" y="12422983"/>
          <a:ext cx="751115" cy="59871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AT" sz="1400"/>
            <a:t>Wert in €</a:t>
          </a:r>
        </a:p>
      </xdr:txBody>
    </xdr:sp>
    <xdr:clientData/>
  </xdr:oneCellAnchor>
  <xdr:oneCellAnchor>
    <xdr:from>
      <xdr:col>8</xdr:col>
      <xdr:colOff>283028</xdr:colOff>
      <xdr:row>22</xdr:row>
      <xdr:rowOff>65314</xdr:rowOff>
    </xdr:from>
    <xdr:ext cx="65" cy="172227"/>
    <xdr:sp macro="" textlink="">
      <xdr:nvSpPr>
        <xdr:cNvPr id="20" name="Textfeld 19"/>
        <xdr:cNvSpPr txBox="1"/>
      </xdr:nvSpPr>
      <xdr:spPr>
        <a:xfrm>
          <a:off x="6640285" y="3733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AT" sz="1100"/>
        </a:p>
      </xdr:txBody>
    </xdr:sp>
    <xdr:clientData/>
  </xdr:oneCellAnchor>
  <xdr:twoCellAnchor>
    <xdr:from>
      <xdr:col>2</xdr:col>
      <xdr:colOff>11904</xdr:colOff>
      <xdr:row>56</xdr:row>
      <xdr:rowOff>11906</xdr:rowOff>
    </xdr:from>
    <xdr:to>
      <xdr:col>2</xdr:col>
      <xdr:colOff>761999</xdr:colOff>
      <xdr:row>56</xdr:row>
      <xdr:rowOff>426924</xdr:rowOff>
    </xdr:to>
    <mc:AlternateContent xmlns:mc="http://schemas.openxmlformats.org/markup-compatibility/2006" xmlns:a14="http://schemas.microsoft.com/office/drawing/2010/main">
      <mc:Choice Requires="a14">
        <xdr:sp macro="" textlink="">
          <xdr:nvSpPr>
            <xdr:cNvPr id="47" name="Textfeld 46"/>
            <xdr:cNvSpPr txBox="1"/>
          </xdr:nvSpPr>
          <xdr:spPr>
            <a:xfrm>
              <a:off x="1381123" y="20347781"/>
              <a:ext cx="750095"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1−</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1</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47" name="Textfeld 46"/>
            <xdr:cNvSpPr txBox="1"/>
          </xdr:nvSpPr>
          <xdr:spPr>
            <a:xfrm>
              <a:off x="1381123" y="20347781"/>
              <a:ext cx="750095"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1−</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1</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3</xdr:col>
      <xdr:colOff>285750</xdr:colOff>
      <xdr:row>56</xdr:row>
      <xdr:rowOff>10887</xdr:rowOff>
    </xdr:from>
    <xdr:to>
      <xdr:col>4</xdr:col>
      <xdr:colOff>202406</xdr:colOff>
      <xdr:row>56</xdr:row>
      <xdr:rowOff>404813</xdr:rowOff>
    </xdr:to>
    <mc:AlternateContent xmlns:mc="http://schemas.openxmlformats.org/markup-compatibility/2006" xmlns:a14="http://schemas.microsoft.com/office/drawing/2010/main">
      <mc:Choice Requires="a14">
        <xdr:sp macro="" textlink="">
          <xdr:nvSpPr>
            <xdr:cNvPr id="50" name="Textfeld 49"/>
            <xdr:cNvSpPr txBox="1"/>
          </xdr:nvSpPr>
          <xdr:spPr>
            <a:xfrm>
              <a:off x="2440781" y="20346762"/>
              <a:ext cx="666750" cy="3939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2−</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2</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50" name="Textfeld 49"/>
            <xdr:cNvSpPr txBox="1"/>
          </xdr:nvSpPr>
          <xdr:spPr>
            <a:xfrm>
              <a:off x="2440781" y="20346762"/>
              <a:ext cx="666750" cy="3939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2−</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2</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4</xdr:col>
      <xdr:colOff>451757</xdr:colOff>
      <xdr:row>56</xdr:row>
      <xdr:rowOff>33678</xdr:rowOff>
    </xdr:from>
    <xdr:to>
      <xdr:col>6</xdr:col>
      <xdr:colOff>23812</xdr:colOff>
      <xdr:row>56</xdr:row>
      <xdr:rowOff>404812</xdr:rowOff>
    </xdr:to>
    <mc:AlternateContent xmlns:mc="http://schemas.openxmlformats.org/markup-compatibility/2006" xmlns:a14="http://schemas.microsoft.com/office/drawing/2010/main">
      <mc:Choice Requires="a14">
        <xdr:sp macro="" textlink="">
          <xdr:nvSpPr>
            <xdr:cNvPr id="59" name="Textfeld 58"/>
            <xdr:cNvSpPr txBox="1"/>
          </xdr:nvSpPr>
          <xdr:spPr>
            <a:xfrm>
              <a:off x="3356882" y="20369553"/>
              <a:ext cx="715055" cy="37113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3−</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3</m:t>
                    </m:r>
                  </m:oMath>
                </m:oMathPara>
              </a14:m>
              <a:endParaRPr lang="de-DE" sz="1100"/>
            </a:p>
          </xdr:txBody>
        </xdr:sp>
      </mc:Choice>
      <mc:Fallback xmlns="">
        <xdr:sp macro="" textlink="">
          <xdr:nvSpPr>
            <xdr:cNvPr id="59" name="Textfeld 58"/>
            <xdr:cNvSpPr txBox="1"/>
          </xdr:nvSpPr>
          <xdr:spPr>
            <a:xfrm>
              <a:off x="3356882" y="20369553"/>
              <a:ext cx="715055" cy="37113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3−</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3</a:t>
              </a:r>
              <a:endParaRPr lang="de-DE" sz="1100"/>
            </a:p>
          </xdr:txBody>
        </xdr:sp>
      </mc:Fallback>
    </mc:AlternateContent>
    <xdr:clientData/>
  </xdr:twoCellAnchor>
  <xdr:twoCellAnchor>
    <xdr:from>
      <xdr:col>3</xdr:col>
      <xdr:colOff>78921</xdr:colOff>
      <xdr:row>58</xdr:row>
      <xdr:rowOff>35380</xdr:rowOff>
    </xdr:from>
    <xdr:to>
      <xdr:col>4</xdr:col>
      <xdr:colOff>574900</xdr:colOff>
      <xdr:row>58</xdr:row>
      <xdr:rowOff>368755</xdr:rowOff>
    </xdr:to>
    <xdr:sp macro="" textlink="">
      <xdr:nvSpPr>
        <xdr:cNvPr id="63" name="Textfeld 62"/>
        <xdr:cNvSpPr txBox="1"/>
      </xdr:nvSpPr>
      <xdr:spPr>
        <a:xfrm>
          <a:off x="2233952" y="21228505"/>
          <a:ext cx="1246073"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a:latin typeface="Calibri" panose="020F0502020204030204" pitchFamily="34" charset="0"/>
            </a:rPr>
            <a:t>∑ </a:t>
          </a:r>
          <a:r>
            <a:rPr lang="de-DE" sz="1400"/>
            <a:t>Barwerte</a:t>
          </a:r>
        </a:p>
      </xdr:txBody>
    </xdr:sp>
    <xdr:clientData/>
  </xdr:twoCellAnchor>
  <xdr:twoCellAnchor>
    <xdr:from>
      <xdr:col>0</xdr:col>
      <xdr:colOff>0</xdr:colOff>
      <xdr:row>62</xdr:row>
      <xdr:rowOff>0</xdr:rowOff>
    </xdr:from>
    <xdr:to>
      <xdr:col>0</xdr:col>
      <xdr:colOff>631030</xdr:colOff>
      <xdr:row>63</xdr:row>
      <xdr:rowOff>10885</xdr:rowOff>
    </xdr:to>
    <mc:AlternateContent xmlns:mc="http://schemas.openxmlformats.org/markup-compatibility/2006" xmlns:a14="http://schemas.microsoft.com/office/drawing/2010/main">
      <mc:Choice Requires="a14">
        <xdr:sp macro="" textlink="">
          <xdr:nvSpPr>
            <xdr:cNvPr id="64" name="Textfeld 63"/>
            <xdr:cNvSpPr txBox="1"/>
          </xdr:nvSpPr>
          <xdr:spPr>
            <a:xfrm>
              <a:off x="0" y="22467094"/>
              <a:ext cx="631030" cy="427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a:solidFill>
                    <a:schemeClr val="dk1"/>
                  </a:solidFill>
                  <a:effectLst/>
                  <a:ea typeface="+mn-ea"/>
                  <a:cs typeface="+mn-cs"/>
                </a:rPr>
                <a:t>(</a:t>
              </a:r>
              <a14:m>
                <m:oMath xmlns:m="http://schemas.openxmlformats.org/officeDocument/2006/math">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oMath>
              </a14:m>
              <a:r>
                <a:rPr lang="de-DE" sz="1100"/>
                <a:t>)</a:t>
              </a:r>
            </a:p>
          </xdr:txBody>
        </xdr:sp>
      </mc:Choice>
      <mc:Fallback xmlns="">
        <xdr:sp macro="" textlink="">
          <xdr:nvSpPr>
            <xdr:cNvPr id="64" name="Textfeld 63"/>
            <xdr:cNvSpPr txBox="1"/>
          </xdr:nvSpPr>
          <xdr:spPr>
            <a:xfrm>
              <a:off x="0" y="22467094"/>
              <a:ext cx="631030" cy="427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a:solidFill>
                    <a:schemeClr val="dk1"/>
                  </a:solidFill>
                  <a:effectLst/>
                  <a:ea typeface="+mn-ea"/>
                  <a:cs typeface="+mn-cs"/>
                </a:rPr>
                <a:t>(</a:t>
              </a:r>
              <a:r>
                <a:rPr lang="de-DE" sz="1100" b="0" i="0">
                  <a:solidFill>
                    <a:schemeClr val="dk1"/>
                  </a:solidFill>
                  <a:effectLst/>
                  <a:latin typeface="Cambria Math" panose="02040503050406030204" pitchFamily="18" charset="0"/>
                  <a:ea typeface="+mn-ea"/>
                  <a:cs typeface="+mn-cs"/>
                </a:rPr>
                <a:t>𝑏−𝑎</a:t>
              </a:r>
              <a:r>
                <a:rPr lang="de-DE" sz="1100"/>
                <a:t>)</a:t>
              </a:r>
            </a:p>
          </xdr:txBody>
        </xdr:sp>
      </mc:Fallback>
    </mc:AlternateContent>
    <xdr:clientData/>
  </xdr:twoCellAnchor>
  <xdr:twoCellAnchor>
    <xdr:from>
      <xdr:col>6</xdr:col>
      <xdr:colOff>310241</xdr:colOff>
      <xdr:row>55</xdr:row>
      <xdr:rowOff>425563</xdr:rowOff>
    </xdr:from>
    <xdr:to>
      <xdr:col>7</xdr:col>
      <xdr:colOff>273842</xdr:colOff>
      <xdr:row>56</xdr:row>
      <xdr:rowOff>392906</xdr:rowOff>
    </xdr:to>
    <mc:AlternateContent xmlns:mc="http://schemas.openxmlformats.org/markup-compatibility/2006" xmlns:a14="http://schemas.microsoft.com/office/drawing/2010/main">
      <mc:Choice Requires="a14">
        <xdr:sp macro="" textlink="">
          <xdr:nvSpPr>
            <xdr:cNvPr id="65" name="Textfeld 64"/>
            <xdr:cNvSpPr txBox="1"/>
          </xdr:nvSpPr>
          <xdr:spPr>
            <a:xfrm>
              <a:off x="4358366" y="20332813"/>
              <a:ext cx="701789" cy="39596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𝑛</m:t>
                    </m:r>
                    <m:r>
                      <a:rPr lang="de-DE" sz="1100" b="0" i="1">
                        <a:solidFill>
                          <a:schemeClr val="dk1"/>
                        </a:solidFill>
                        <a:effectLst/>
                        <a:latin typeface="Cambria Math" panose="02040503050406030204" pitchFamily="18" charset="0"/>
                        <a:ea typeface="+mn-ea"/>
                        <a:cs typeface="+mn-cs"/>
                      </a:rPr>
                      <m:t>−</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𝑛</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65" name="Textfeld 64"/>
            <xdr:cNvSpPr txBox="1"/>
          </xdr:nvSpPr>
          <xdr:spPr>
            <a:xfrm>
              <a:off x="4358366" y="20332813"/>
              <a:ext cx="701789" cy="39596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𝑛−</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𝑛</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editAs="oneCell">
    <xdr:from>
      <xdr:col>4</xdr:col>
      <xdr:colOff>364263</xdr:colOff>
      <xdr:row>68</xdr:row>
      <xdr:rowOff>563589</xdr:rowOff>
    </xdr:from>
    <xdr:to>
      <xdr:col>7</xdr:col>
      <xdr:colOff>601224</xdr:colOff>
      <xdr:row>68</xdr:row>
      <xdr:rowOff>1654969</xdr:rowOff>
    </xdr:to>
    <xdr:pic>
      <xdr:nvPicPr>
        <xdr:cNvPr id="68" name="Grafik 6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9388" y="25340495"/>
          <a:ext cx="2118149" cy="1091380"/>
        </a:xfrm>
        <a:prstGeom prst="rect">
          <a:avLst/>
        </a:prstGeom>
      </xdr:spPr>
    </xdr:pic>
    <xdr:clientData/>
  </xdr:twoCellAnchor>
  <xdr:twoCellAnchor editAs="oneCell">
    <xdr:from>
      <xdr:col>7</xdr:col>
      <xdr:colOff>190499</xdr:colOff>
      <xdr:row>73</xdr:row>
      <xdr:rowOff>354805</xdr:rowOff>
    </xdr:from>
    <xdr:to>
      <xdr:col>8</xdr:col>
      <xdr:colOff>273843</xdr:colOff>
      <xdr:row>76</xdr:row>
      <xdr:rowOff>36814</xdr:rowOff>
    </xdr:to>
    <xdr:pic>
      <xdr:nvPicPr>
        <xdr:cNvPr id="22" name="Grafik 2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76812" y="29846586"/>
          <a:ext cx="714375" cy="932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1024128</xdr:colOff>
      <xdr:row>5</xdr:row>
      <xdr:rowOff>528202</xdr:rowOff>
    </xdr:from>
    <xdr:to>
      <xdr:col>3</xdr:col>
      <xdr:colOff>329045</xdr:colOff>
      <xdr:row>7</xdr:row>
      <xdr:rowOff>84858</xdr:rowOff>
    </xdr:to>
    <xdr:sp macro="" textlink="">
      <xdr:nvSpPr>
        <xdr:cNvPr id="18" name="Pfeil nach unten 17"/>
        <xdr:cNvSpPr/>
      </xdr:nvSpPr>
      <xdr:spPr>
        <a:xfrm rot="10800000">
          <a:off x="3388060" y="1653884"/>
          <a:ext cx="534508" cy="517815"/>
        </a:xfrm>
        <a:prstGeom prst="downArrow">
          <a:avLst>
            <a:gd name="adj1" fmla="val 50000"/>
            <a:gd name="adj2" fmla="val 5258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xdr:col>
      <xdr:colOff>1057564</xdr:colOff>
      <xdr:row>6</xdr:row>
      <xdr:rowOff>211281</xdr:rowOff>
    </xdr:from>
    <xdr:to>
      <xdr:col>3</xdr:col>
      <xdr:colOff>300413</xdr:colOff>
      <xdr:row>8</xdr:row>
      <xdr:rowOff>142931</xdr:rowOff>
    </xdr:to>
    <xdr:sp macro="" textlink="">
      <xdr:nvSpPr>
        <xdr:cNvPr id="19" name="Ellipse 18"/>
        <xdr:cNvSpPr/>
      </xdr:nvSpPr>
      <xdr:spPr>
        <a:xfrm>
          <a:off x="3421496" y="2072986"/>
          <a:ext cx="472440" cy="381922"/>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AT" sz="2400" b="1">
              <a:solidFill>
                <a:sysClr val="windowText" lastClr="000000"/>
              </a:solidFill>
            </a:rPr>
            <a:t>?</a:t>
          </a:r>
        </a:p>
      </xdr:txBody>
    </xdr:sp>
    <xdr:clientData/>
  </xdr:twoCellAnchor>
  <xdr:twoCellAnchor editAs="oneCell">
    <xdr:from>
      <xdr:col>1</xdr:col>
      <xdr:colOff>412172</xdr:colOff>
      <xdr:row>5</xdr:row>
      <xdr:rowOff>102177</xdr:rowOff>
    </xdr:from>
    <xdr:to>
      <xdr:col>3</xdr:col>
      <xdr:colOff>1023206</xdr:colOff>
      <xdr:row>5</xdr:row>
      <xdr:rowOff>615982</xdr:rowOff>
    </xdr:to>
    <xdr:pic>
      <xdr:nvPicPr>
        <xdr:cNvPr id="21" name="Grafik 2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6560"/>
        <a:stretch/>
      </xdr:blipFill>
      <xdr:spPr>
        <a:xfrm>
          <a:off x="1174172" y="1227859"/>
          <a:ext cx="3442557" cy="513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548641</xdr:colOff>
      <xdr:row>11</xdr:row>
      <xdr:rowOff>129540</xdr:rowOff>
    </xdr:from>
    <xdr:to>
      <xdr:col>4</xdr:col>
      <xdr:colOff>171451</xdr:colOff>
      <xdr:row>11</xdr:row>
      <xdr:rowOff>502920</xdr:rowOff>
    </xdr:to>
    <xdr:pic>
      <xdr:nvPicPr>
        <xdr:cNvPr id="6" name="Grafik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7872"/>
        <a:stretch/>
      </xdr:blipFill>
      <xdr:spPr>
        <a:xfrm>
          <a:off x="1341121" y="12641580"/>
          <a:ext cx="2270760" cy="373380"/>
        </a:xfrm>
        <a:prstGeom prst="rect">
          <a:avLst/>
        </a:prstGeom>
      </xdr:spPr>
    </xdr:pic>
    <xdr:clientData/>
  </xdr:twoCellAnchor>
  <xdr:twoCellAnchor editAs="oneCell">
    <xdr:from>
      <xdr:col>1</xdr:col>
      <xdr:colOff>693420</xdr:colOff>
      <xdr:row>13</xdr:row>
      <xdr:rowOff>51484</xdr:rowOff>
    </xdr:from>
    <xdr:to>
      <xdr:col>3</xdr:col>
      <xdr:colOff>811530</xdr:colOff>
      <xdr:row>13</xdr:row>
      <xdr:rowOff>832680</xdr:rowOff>
    </xdr:to>
    <xdr:pic>
      <xdr:nvPicPr>
        <xdr:cNvPr id="8" name="Grafik 7"/>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1081"/>
        <a:stretch/>
      </xdr:blipFill>
      <xdr:spPr>
        <a:xfrm>
          <a:off x="1485900" y="13371244"/>
          <a:ext cx="1889760" cy="7811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A14" sqref="A14"/>
    </sheetView>
  </sheetViews>
  <sheetFormatPr baseColWidth="10" defaultRowHeight="15" x14ac:dyDescent="0.25"/>
  <cols>
    <col min="9" max="9" width="13.85546875" customWidth="1"/>
  </cols>
  <sheetData>
    <row r="1" spans="1:13" ht="33.75" x14ac:dyDescent="0.5">
      <c r="A1" s="133" t="s">
        <v>90</v>
      </c>
      <c r="B1" s="133"/>
      <c r="C1" s="133"/>
      <c r="D1" s="133"/>
      <c r="E1" s="133"/>
      <c r="F1" s="133"/>
      <c r="G1" s="133"/>
      <c r="H1" s="133"/>
      <c r="I1" s="133"/>
      <c r="J1" s="102"/>
      <c r="K1" s="102"/>
      <c r="L1" s="102"/>
      <c r="M1" s="102"/>
    </row>
    <row r="2" spans="1:13" ht="15.75" x14ac:dyDescent="0.25">
      <c r="A2" s="134" t="s">
        <v>130</v>
      </c>
      <c r="B2" s="134"/>
      <c r="C2" s="134"/>
      <c r="D2" s="134"/>
      <c r="E2" s="134"/>
      <c r="F2" s="134"/>
      <c r="G2" s="134"/>
      <c r="H2" s="134"/>
      <c r="I2" s="134"/>
      <c r="J2" s="102"/>
      <c r="K2" s="102"/>
      <c r="L2" s="102"/>
      <c r="M2" s="102"/>
    </row>
    <row r="3" spans="1:13" ht="15.75" x14ac:dyDescent="0.25">
      <c r="A3" s="109"/>
      <c r="B3" s="109"/>
      <c r="C3" s="109"/>
      <c r="D3" s="109"/>
      <c r="E3" s="109"/>
      <c r="F3" s="109"/>
      <c r="G3" s="109"/>
      <c r="H3" s="109"/>
      <c r="I3" s="109"/>
      <c r="J3" s="102"/>
      <c r="K3" s="102"/>
      <c r="L3" s="102"/>
      <c r="M3" s="102"/>
    </row>
    <row r="4" spans="1:13" ht="21" x14ac:dyDescent="0.35">
      <c r="A4" s="135" t="s">
        <v>208</v>
      </c>
      <c r="B4" s="135"/>
      <c r="C4" s="135"/>
      <c r="D4" s="135"/>
      <c r="E4" s="135"/>
      <c r="F4" s="135"/>
      <c r="G4" s="135"/>
      <c r="H4" s="135"/>
      <c r="I4" s="135"/>
      <c r="J4" s="102"/>
      <c r="K4" s="102"/>
      <c r="L4" s="102"/>
      <c r="M4" s="102"/>
    </row>
    <row r="5" spans="1:13" ht="21" x14ac:dyDescent="0.35">
      <c r="A5" s="135" t="s">
        <v>131</v>
      </c>
      <c r="B5" s="135"/>
      <c r="C5" s="135"/>
      <c r="D5" s="135"/>
      <c r="E5" s="135"/>
      <c r="F5" s="135"/>
      <c r="G5" s="135"/>
      <c r="H5" s="135"/>
      <c r="I5" s="135"/>
      <c r="J5" s="102"/>
      <c r="K5" s="102"/>
      <c r="L5" s="102"/>
      <c r="M5" s="102"/>
    </row>
    <row r="6" spans="1:13" ht="21" x14ac:dyDescent="0.35">
      <c r="A6" s="110"/>
      <c r="B6" s="21"/>
      <c r="C6" s="21"/>
      <c r="D6" s="21"/>
      <c r="E6" s="21"/>
      <c r="F6" s="21"/>
      <c r="G6" s="21"/>
      <c r="H6" s="21"/>
      <c r="I6" s="21"/>
      <c r="J6" s="102"/>
      <c r="K6" s="102"/>
      <c r="L6" s="102"/>
      <c r="M6" s="102"/>
    </row>
    <row r="7" spans="1:13" ht="23.25" x14ac:dyDescent="0.35">
      <c r="A7" s="111" t="s">
        <v>19</v>
      </c>
      <c r="B7" s="111"/>
      <c r="C7" s="111"/>
      <c r="D7" s="111"/>
      <c r="E7" s="111"/>
      <c r="F7" s="111"/>
      <c r="G7" s="21"/>
      <c r="H7" s="21"/>
      <c r="I7" s="21"/>
      <c r="J7" s="102"/>
      <c r="K7" s="102"/>
      <c r="L7" s="102"/>
      <c r="M7" s="102"/>
    </row>
    <row r="8" spans="1:13" ht="23.25" x14ac:dyDescent="0.35">
      <c r="A8" s="111" t="s">
        <v>188</v>
      </c>
      <c r="B8" s="111"/>
      <c r="C8" s="111"/>
      <c r="D8" s="111"/>
      <c r="E8" s="111"/>
      <c r="F8" s="111"/>
      <c r="G8" s="21"/>
      <c r="H8" s="21"/>
      <c r="I8" s="21"/>
      <c r="J8" s="102"/>
      <c r="K8" s="102"/>
      <c r="L8" s="102"/>
      <c r="M8" s="102"/>
    </row>
    <row r="9" spans="1:13" ht="23.25" x14ac:dyDescent="0.35">
      <c r="A9" s="111" t="s">
        <v>143</v>
      </c>
      <c r="B9" s="111"/>
      <c r="C9" s="111"/>
      <c r="D9" s="111"/>
      <c r="E9" s="111"/>
      <c r="F9" s="111"/>
      <c r="G9" s="21"/>
      <c r="H9" s="21"/>
      <c r="I9" s="21"/>
      <c r="J9" s="102"/>
      <c r="K9" s="102"/>
      <c r="L9" s="102"/>
      <c r="M9" s="102"/>
    </row>
    <row r="10" spans="1:13" ht="23.25" x14ac:dyDescent="0.35">
      <c r="A10" s="111" t="s">
        <v>123</v>
      </c>
      <c r="B10" s="111"/>
      <c r="C10" s="111"/>
      <c r="D10" s="111"/>
      <c r="E10" s="111"/>
      <c r="F10" s="111"/>
      <c r="G10" s="21"/>
      <c r="H10" s="21"/>
      <c r="I10" s="21"/>
      <c r="J10" s="102"/>
      <c r="K10" s="102"/>
      <c r="L10" s="102"/>
      <c r="M10" s="102"/>
    </row>
    <row r="11" spans="1:13" ht="23.25" x14ac:dyDescent="0.35">
      <c r="A11" s="111" t="s">
        <v>209</v>
      </c>
      <c r="B11" s="111"/>
      <c r="C11" s="111"/>
      <c r="D11" s="111"/>
      <c r="E11" s="111"/>
      <c r="F11" s="111"/>
      <c r="G11" s="21"/>
      <c r="H11" s="21"/>
      <c r="I11" s="21"/>
      <c r="J11" s="102"/>
      <c r="K11" s="102"/>
      <c r="L11" s="102"/>
      <c r="M11" s="102"/>
    </row>
    <row r="12" spans="1:13" ht="23.25" x14ac:dyDescent="0.35">
      <c r="A12" s="111" t="s">
        <v>169</v>
      </c>
      <c r="B12" s="111"/>
      <c r="C12" s="111"/>
      <c r="D12" s="111"/>
      <c r="E12" s="111"/>
      <c r="F12" s="111"/>
      <c r="G12" s="21"/>
      <c r="H12" s="21"/>
      <c r="I12" s="21"/>
      <c r="J12" s="102"/>
      <c r="K12" s="102"/>
      <c r="L12" s="102"/>
      <c r="M12" s="102"/>
    </row>
    <row r="13" spans="1:13" ht="23.25" x14ac:dyDescent="0.35">
      <c r="A13" s="111" t="s">
        <v>170</v>
      </c>
      <c r="B13" s="111"/>
      <c r="C13" s="111"/>
      <c r="D13" s="111"/>
      <c r="E13" s="111"/>
      <c r="F13" s="111"/>
      <c r="G13" s="21"/>
      <c r="H13" s="21"/>
      <c r="I13" s="21"/>
      <c r="J13" s="102"/>
      <c r="K13" s="102"/>
      <c r="L13" s="102"/>
      <c r="M13" s="102"/>
    </row>
    <row r="14" spans="1:13" ht="23.25" x14ac:dyDescent="0.35">
      <c r="A14" s="111" t="s">
        <v>183</v>
      </c>
      <c r="B14" s="111"/>
      <c r="C14" s="111"/>
      <c r="D14" s="111"/>
      <c r="E14" s="111"/>
      <c r="F14" s="111"/>
      <c r="G14" s="21"/>
      <c r="H14" s="21"/>
      <c r="I14" s="21"/>
      <c r="J14" s="102"/>
      <c r="K14" s="102"/>
      <c r="L14" s="102"/>
      <c r="M14" s="102"/>
    </row>
    <row r="15" spans="1:13" x14ac:dyDescent="0.25">
      <c r="A15" s="21"/>
      <c r="B15" s="21"/>
      <c r="C15" s="21"/>
      <c r="D15" s="21"/>
      <c r="E15" s="21"/>
      <c r="F15" s="21"/>
      <c r="G15" s="21"/>
      <c r="H15" s="21"/>
      <c r="I15" s="21"/>
      <c r="J15" s="102"/>
      <c r="K15" s="102"/>
      <c r="L15" s="102"/>
      <c r="M15" s="102"/>
    </row>
    <row r="16" spans="1:13" x14ac:dyDescent="0.25">
      <c r="A16" s="21"/>
      <c r="B16" s="21"/>
      <c r="C16" s="21"/>
      <c r="D16" s="21"/>
      <c r="E16" s="21"/>
      <c r="F16" s="21"/>
      <c r="G16" s="21"/>
      <c r="H16" s="21"/>
      <c r="I16" s="21"/>
      <c r="J16" s="102"/>
      <c r="K16" s="102"/>
      <c r="L16" s="102"/>
      <c r="M16" s="102"/>
    </row>
    <row r="17" spans="1:13" x14ac:dyDescent="0.25">
      <c r="A17" s="21"/>
      <c r="B17" s="21"/>
      <c r="C17" s="21"/>
      <c r="D17" s="21"/>
      <c r="E17" s="21"/>
      <c r="F17" s="21"/>
      <c r="G17" s="21"/>
      <c r="H17" s="21"/>
      <c r="I17" s="21"/>
      <c r="J17" s="102"/>
      <c r="K17" s="102"/>
      <c r="L17" s="102"/>
      <c r="M17" s="102"/>
    </row>
    <row r="18" spans="1:13" x14ac:dyDescent="0.25">
      <c r="A18" s="21"/>
      <c r="B18" s="21"/>
      <c r="C18" s="21"/>
      <c r="D18" s="21"/>
      <c r="E18" s="21"/>
      <c r="F18" s="21"/>
      <c r="G18" s="21"/>
      <c r="H18" s="21"/>
      <c r="I18" s="21"/>
      <c r="J18" s="102"/>
      <c r="K18" s="102"/>
      <c r="L18" s="102"/>
      <c r="M18" s="102"/>
    </row>
    <row r="19" spans="1:13" x14ac:dyDescent="0.25">
      <c r="A19" s="21"/>
      <c r="B19" s="21"/>
      <c r="C19" s="21"/>
      <c r="D19" s="21"/>
      <c r="E19" s="21"/>
      <c r="F19" s="21"/>
      <c r="G19" s="21"/>
      <c r="H19" s="21"/>
      <c r="I19" s="21"/>
      <c r="J19" s="102"/>
      <c r="K19" s="102"/>
      <c r="L19" s="102"/>
      <c r="M19" s="102"/>
    </row>
    <row r="20" spans="1:13" x14ac:dyDescent="0.25">
      <c r="A20" s="21"/>
      <c r="B20" s="21"/>
      <c r="C20" s="21"/>
      <c r="D20" s="21"/>
      <c r="E20" s="21"/>
      <c r="F20" s="21"/>
      <c r="G20" s="21"/>
      <c r="H20" s="21"/>
      <c r="I20" s="21"/>
      <c r="J20" s="102"/>
      <c r="K20" s="102"/>
      <c r="L20" s="102"/>
      <c r="M20" s="102"/>
    </row>
    <row r="21" spans="1:13" x14ac:dyDescent="0.25">
      <c r="A21" s="102"/>
      <c r="B21" s="102"/>
      <c r="C21" s="102"/>
      <c r="D21" s="102"/>
      <c r="E21" s="102"/>
      <c r="F21" s="102"/>
      <c r="G21" s="102"/>
      <c r="H21" s="102"/>
      <c r="I21" s="102"/>
      <c r="J21" s="102"/>
      <c r="K21" s="102"/>
      <c r="L21" s="102"/>
      <c r="M21" s="102"/>
    </row>
    <row r="22" spans="1:13" x14ac:dyDescent="0.25">
      <c r="A22" s="102"/>
      <c r="B22" s="102"/>
      <c r="C22" s="102"/>
      <c r="D22" s="102"/>
      <c r="E22" s="102"/>
      <c r="F22" s="102"/>
      <c r="G22" s="102"/>
      <c r="H22" s="102"/>
      <c r="I22" s="102"/>
      <c r="J22" s="102"/>
      <c r="K22" s="102"/>
      <c r="L22" s="102"/>
      <c r="M22" s="102"/>
    </row>
    <row r="23" spans="1:13" x14ac:dyDescent="0.25">
      <c r="A23" s="102"/>
      <c r="B23" s="102"/>
      <c r="C23" s="102"/>
      <c r="D23" s="102"/>
      <c r="E23" s="102"/>
      <c r="F23" s="102"/>
      <c r="G23" s="102"/>
      <c r="H23" s="102"/>
      <c r="I23" s="102"/>
      <c r="J23" s="102"/>
      <c r="K23" s="102"/>
      <c r="L23" s="102"/>
      <c r="M23" s="102"/>
    </row>
    <row r="24" spans="1:13" x14ac:dyDescent="0.25">
      <c r="A24" s="102"/>
      <c r="B24" s="102"/>
      <c r="C24" s="102"/>
      <c r="D24" s="102"/>
      <c r="E24" s="102"/>
      <c r="F24" s="102"/>
      <c r="G24" s="102"/>
      <c r="H24" s="102"/>
      <c r="I24" s="102"/>
      <c r="J24" s="102"/>
      <c r="K24" s="102"/>
      <c r="L24" s="102"/>
      <c r="M24" s="102"/>
    </row>
    <row r="25" spans="1:13" x14ac:dyDescent="0.25">
      <c r="A25" s="102"/>
      <c r="B25" s="102"/>
      <c r="C25" s="102"/>
      <c r="D25" s="102"/>
      <c r="E25" s="102"/>
      <c r="F25" s="102"/>
      <c r="G25" s="102"/>
      <c r="H25" s="102"/>
      <c r="I25" s="102"/>
      <c r="J25" s="102"/>
      <c r="K25" s="102"/>
      <c r="L25" s="102"/>
      <c r="M25" s="102"/>
    </row>
    <row r="26" spans="1:13" x14ac:dyDescent="0.25">
      <c r="A26" s="102"/>
      <c r="B26" s="102"/>
      <c r="C26" s="102"/>
      <c r="D26" s="102"/>
      <c r="E26" s="102"/>
      <c r="F26" s="102"/>
      <c r="G26" s="102"/>
      <c r="H26" s="102"/>
      <c r="I26" s="102"/>
      <c r="J26" s="102"/>
      <c r="K26" s="102"/>
      <c r="L26" s="102"/>
      <c r="M26" s="102"/>
    </row>
    <row r="27" spans="1:13" x14ac:dyDescent="0.25">
      <c r="A27" s="102"/>
      <c r="B27" s="102"/>
      <c r="C27" s="102"/>
      <c r="D27" s="102"/>
      <c r="E27" s="102"/>
      <c r="F27" s="102"/>
      <c r="G27" s="102"/>
      <c r="H27" s="102"/>
      <c r="I27" s="102"/>
      <c r="J27" s="102"/>
      <c r="K27" s="102"/>
      <c r="L27" s="102"/>
      <c r="M27" s="102"/>
    </row>
    <row r="28" spans="1:13" x14ac:dyDescent="0.25">
      <c r="A28" s="102"/>
      <c r="B28" s="102"/>
      <c r="C28" s="102"/>
      <c r="D28" s="102"/>
      <c r="E28" s="102"/>
      <c r="F28" s="102"/>
      <c r="G28" s="102"/>
      <c r="H28" s="102"/>
      <c r="I28" s="102"/>
      <c r="J28" s="102"/>
      <c r="K28" s="102"/>
      <c r="L28" s="102"/>
      <c r="M28" s="102"/>
    </row>
    <row r="29" spans="1:13" x14ac:dyDescent="0.25">
      <c r="A29" s="102"/>
      <c r="B29" s="102"/>
      <c r="C29" s="102"/>
      <c r="D29" s="102"/>
      <c r="E29" s="102"/>
      <c r="F29" s="102"/>
      <c r="G29" s="102"/>
      <c r="H29" s="102"/>
      <c r="I29" s="102"/>
      <c r="J29" s="102"/>
      <c r="K29" s="102"/>
      <c r="L29" s="102"/>
      <c r="M29" s="102"/>
    </row>
    <row r="30" spans="1:13" x14ac:dyDescent="0.25">
      <c r="A30" s="102"/>
      <c r="B30" s="102"/>
      <c r="C30" s="102"/>
      <c r="D30" s="102"/>
      <c r="E30" s="102"/>
      <c r="F30" s="102"/>
      <c r="G30" s="102"/>
      <c r="H30" s="102"/>
      <c r="I30" s="102"/>
      <c r="J30" s="102"/>
      <c r="K30" s="102"/>
      <c r="L30" s="102"/>
      <c r="M30" s="102"/>
    </row>
    <row r="31" spans="1:13" x14ac:dyDescent="0.25">
      <c r="A31" s="102"/>
      <c r="B31" s="102"/>
      <c r="C31" s="102"/>
      <c r="D31" s="102"/>
      <c r="E31" s="102"/>
      <c r="F31" s="102"/>
      <c r="G31" s="102"/>
      <c r="H31" s="102"/>
      <c r="I31" s="102"/>
      <c r="J31" s="102"/>
      <c r="K31" s="102"/>
      <c r="L31" s="102"/>
      <c r="M31" s="102"/>
    </row>
    <row r="32" spans="1:13" x14ac:dyDescent="0.25">
      <c r="A32" s="102"/>
      <c r="B32" s="102"/>
      <c r="C32" s="102"/>
      <c r="D32" s="102"/>
      <c r="E32" s="102"/>
      <c r="F32" s="102"/>
      <c r="G32" s="102"/>
      <c r="H32" s="102"/>
      <c r="I32" s="102"/>
      <c r="J32" s="102"/>
      <c r="K32" s="102"/>
      <c r="L32" s="102"/>
      <c r="M32" s="102"/>
    </row>
    <row r="33" spans="1:13" x14ac:dyDescent="0.25">
      <c r="A33" s="102"/>
      <c r="B33" s="102"/>
      <c r="C33" s="102"/>
      <c r="D33" s="102"/>
      <c r="E33" s="102"/>
      <c r="F33" s="102"/>
      <c r="G33" s="102"/>
      <c r="H33" s="102"/>
      <c r="I33" s="102"/>
      <c r="J33" s="102"/>
      <c r="K33" s="102"/>
      <c r="L33" s="102"/>
      <c r="M33" s="102"/>
    </row>
  </sheetData>
  <mergeCells count="4">
    <mergeCell ref="A1:I1"/>
    <mergeCell ref="A2:I2"/>
    <mergeCell ref="A4:I4"/>
    <mergeCell ref="A5:I5"/>
  </mergeCells>
  <pageMargins left="0.70866141732283472" right="0.70866141732283472" top="0.78740157480314965" bottom="0.78740157480314965" header="0.31496062992125984" footer="0.31496062992125984"/>
  <pageSetup paperSize="9" scale="82" orientation="portrait" r:id="rId1"/>
  <headerFooter>
    <oddFooter>&amp;C&amp;D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opLeftCell="A4" workbookViewId="0">
      <selection activeCell="A24" sqref="A24"/>
    </sheetView>
  </sheetViews>
  <sheetFormatPr baseColWidth="10" defaultRowHeight="15" x14ac:dyDescent="0.25"/>
  <sheetData>
    <row r="1" spans="1:15" ht="27" thickBot="1" x14ac:dyDescent="0.45">
      <c r="A1" s="136" t="s">
        <v>19</v>
      </c>
      <c r="B1" s="137"/>
      <c r="C1" s="137"/>
      <c r="D1" s="137"/>
      <c r="E1" s="137"/>
      <c r="F1" s="137"/>
      <c r="G1" s="137"/>
      <c r="H1" s="137"/>
      <c r="I1" s="137"/>
      <c r="J1" s="137"/>
      <c r="K1" s="137"/>
      <c r="L1" s="138"/>
      <c r="M1" s="101"/>
      <c r="N1" s="101"/>
      <c r="O1" s="102"/>
    </row>
    <row r="2" spans="1:15" x14ac:dyDescent="0.25">
      <c r="A2" s="21"/>
      <c r="B2" s="21"/>
      <c r="C2" s="21"/>
      <c r="D2" s="21"/>
      <c r="E2" s="21"/>
      <c r="F2" s="21"/>
      <c r="G2" s="21"/>
      <c r="H2" s="21"/>
      <c r="I2" s="21"/>
      <c r="J2" s="21"/>
      <c r="K2" s="21"/>
      <c r="L2" s="21"/>
      <c r="M2" s="102"/>
      <c r="N2" s="102"/>
      <c r="O2" s="102"/>
    </row>
    <row r="3" spans="1:15" ht="18.75" x14ac:dyDescent="0.3">
      <c r="A3" s="57" t="s">
        <v>203</v>
      </c>
      <c r="B3" s="21"/>
      <c r="C3" s="21"/>
      <c r="D3" s="21"/>
      <c r="E3" s="21"/>
      <c r="F3" s="21"/>
      <c r="G3" s="21"/>
      <c r="H3" s="21"/>
      <c r="I3" s="21"/>
      <c r="J3" s="21"/>
      <c r="K3" s="21"/>
      <c r="L3" s="21"/>
      <c r="M3" s="102"/>
      <c r="N3" s="102"/>
      <c r="O3" s="102"/>
    </row>
    <row r="4" spans="1:15" ht="18.75" x14ac:dyDescent="0.3">
      <c r="A4" s="57" t="s">
        <v>114</v>
      </c>
      <c r="B4" s="21"/>
      <c r="C4" s="21"/>
      <c r="D4" s="21"/>
      <c r="E4" s="21"/>
      <c r="F4" s="21"/>
      <c r="G4" s="21"/>
      <c r="H4" s="21"/>
      <c r="I4" s="21"/>
      <c r="J4" s="21"/>
      <c r="K4" s="21"/>
      <c r="L4" s="21"/>
      <c r="M4" s="102"/>
      <c r="N4" s="102"/>
      <c r="O4" s="102"/>
    </row>
    <row r="5" spans="1:15" ht="18.75" x14ac:dyDescent="0.3">
      <c r="A5" s="57" t="s">
        <v>204</v>
      </c>
      <c r="B5" s="21"/>
      <c r="C5" s="21"/>
      <c r="D5" s="21"/>
      <c r="E5" s="21"/>
      <c r="F5" s="21"/>
      <c r="G5" s="21"/>
      <c r="H5" s="21"/>
      <c r="I5" s="21"/>
      <c r="J5" s="21"/>
      <c r="K5" s="21"/>
      <c r="L5" s="21"/>
      <c r="M5" s="102"/>
      <c r="N5" s="102"/>
      <c r="O5" s="102"/>
    </row>
    <row r="6" spans="1:15" ht="18.75" x14ac:dyDescent="0.3">
      <c r="A6" s="57" t="s">
        <v>205</v>
      </c>
      <c r="B6" s="21"/>
      <c r="C6" s="21"/>
      <c r="D6" s="21"/>
      <c r="E6" s="21"/>
      <c r="F6" s="21"/>
      <c r="G6" s="21"/>
      <c r="H6" s="21"/>
      <c r="I6" s="21"/>
      <c r="J6" s="21"/>
      <c r="K6" s="21"/>
      <c r="L6" s="21"/>
      <c r="M6" s="102"/>
      <c r="N6" s="102"/>
      <c r="O6" s="102"/>
    </row>
    <row r="7" spans="1:15" ht="18.75" x14ac:dyDescent="0.3">
      <c r="A7" s="57" t="s">
        <v>115</v>
      </c>
      <c r="B7" s="21"/>
      <c r="C7" s="21"/>
      <c r="D7" s="21"/>
      <c r="E7" s="21"/>
      <c r="F7" s="21"/>
      <c r="G7" s="21"/>
      <c r="H7" s="21"/>
      <c r="I7" s="21"/>
      <c r="J7" s="21"/>
      <c r="K7" s="21"/>
      <c r="L7" s="21"/>
      <c r="M7" s="102"/>
      <c r="N7" s="102"/>
      <c r="O7" s="102"/>
    </row>
    <row r="8" spans="1:15" ht="18.75" x14ac:dyDescent="0.3">
      <c r="A8" s="57" t="s">
        <v>116</v>
      </c>
      <c r="B8" s="21"/>
      <c r="C8" s="21"/>
      <c r="D8" s="21"/>
      <c r="E8" s="21"/>
      <c r="F8" s="21"/>
      <c r="G8" s="21"/>
      <c r="H8" s="21"/>
      <c r="I8" s="21"/>
      <c r="J8" s="21"/>
      <c r="K8" s="21"/>
      <c r="L8" s="21"/>
      <c r="M8" s="102"/>
      <c r="N8" s="102"/>
      <c r="O8" s="102"/>
    </row>
    <row r="9" spans="1:15" ht="18.75" x14ac:dyDescent="0.3">
      <c r="A9" s="57" t="s">
        <v>117</v>
      </c>
      <c r="B9" s="21"/>
      <c r="C9" s="21"/>
      <c r="D9" s="21"/>
      <c r="E9" s="21"/>
      <c r="F9" s="21"/>
      <c r="G9" s="21"/>
      <c r="H9" s="21"/>
      <c r="I9" s="21"/>
      <c r="J9" s="21"/>
      <c r="K9" s="21"/>
      <c r="L9" s="21"/>
      <c r="M9" s="102"/>
      <c r="N9" s="102"/>
      <c r="O9" s="102"/>
    </row>
    <row r="10" spans="1:15" ht="18.75" x14ac:dyDescent="0.3">
      <c r="A10" s="57" t="s">
        <v>118</v>
      </c>
      <c r="B10" s="21"/>
      <c r="C10" s="21"/>
      <c r="D10" s="21"/>
      <c r="E10" s="21"/>
      <c r="F10" s="21"/>
      <c r="G10" s="21"/>
      <c r="H10" s="21"/>
      <c r="I10" s="21"/>
      <c r="J10" s="21"/>
      <c r="K10" s="21"/>
      <c r="L10" s="21"/>
      <c r="M10" s="102"/>
      <c r="N10" s="102"/>
      <c r="O10" s="102"/>
    </row>
    <row r="11" spans="1:15" ht="18.75" x14ac:dyDescent="0.3">
      <c r="A11" s="57" t="s">
        <v>210</v>
      </c>
      <c r="B11" s="21"/>
      <c r="C11" s="21"/>
      <c r="D11" s="21"/>
      <c r="E11" s="21"/>
      <c r="F11" s="21"/>
      <c r="G11" s="21"/>
      <c r="H11" s="21"/>
      <c r="I11" s="21"/>
      <c r="J11" s="21"/>
      <c r="K11" s="21"/>
      <c r="L11" s="21"/>
      <c r="M11" s="102"/>
      <c r="N11" s="102"/>
      <c r="O11" s="102"/>
    </row>
    <row r="12" spans="1:15" ht="18.75" x14ac:dyDescent="0.3">
      <c r="A12" s="57" t="s">
        <v>211</v>
      </c>
      <c r="B12" s="21"/>
      <c r="C12" s="21"/>
      <c r="D12" s="21"/>
      <c r="E12" s="21"/>
      <c r="F12" s="21"/>
      <c r="G12" s="21"/>
      <c r="H12" s="21"/>
      <c r="I12" s="21"/>
      <c r="J12" s="21"/>
      <c r="K12" s="21"/>
      <c r="L12" s="21"/>
      <c r="M12" s="102"/>
      <c r="N12" s="102"/>
      <c r="O12" s="102"/>
    </row>
    <row r="13" spans="1:15" ht="18.75" x14ac:dyDescent="0.3">
      <c r="A13" s="57" t="s">
        <v>212</v>
      </c>
      <c r="B13" s="21"/>
      <c r="C13" s="21"/>
      <c r="D13" s="21"/>
      <c r="E13" s="21"/>
      <c r="F13" s="21"/>
      <c r="G13" s="21"/>
      <c r="H13" s="21"/>
      <c r="I13" s="21"/>
      <c r="J13" s="21"/>
      <c r="K13" s="21"/>
      <c r="L13" s="21"/>
      <c r="M13" s="102"/>
      <c r="N13" s="102"/>
      <c r="O13" s="102"/>
    </row>
    <row r="14" spans="1:15" ht="18.75" x14ac:dyDescent="0.3">
      <c r="A14" s="57"/>
      <c r="B14" s="21"/>
      <c r="C14" s="21"/>
      <c r="D14" s="21"/>
      <c r="E14" s="21"/>
      <c r="F14" s="21"/>
      <c r="G14" s="21"/>
      <c r="H14" s="21"/>
      <c r="I14" s="21"/>
      <c r="J14" s="21"/>
      <c r="K14" s="21"/>
      <c r="L14" s="21"/>
      <c r="M14" s="102"/>
      <c r="N14" s="102"/>
      <c r="O14" s="102"/>
    </row>
    <row r="15" spans="1:15" ht="18.75" x14ac:dyDescent="0.3">
      <c r="A15" s="57" t="s">
        <v>213</v>
      </c>
      <c r="B15" s="21"/>
      <c r="C15" s="21"/>
      <c r="D15" s="21"/>
      <c r="E15" s="21"/>
      <c r="F15" s="21"/>
      <c r="G15" s="21"/>
      <c r="H15" s="21"/>
      <c r="I15" s="21"/>
      <c r="J15" s="21"/>
      <c r="K15" s="21"/>
      <c r="L15" s="21"/>
      <c r="M15" s="102"/>
      <c r="N15" s="102"/>
      <c r="O15" s="102"/>
    </row>
    <row r="16" spans="1:15" ht="18.75" x14ac:dyDescent="0.3">
      <c r="A16" s="57" t="s">
        <v>119</v>
      </c>
      <c r="B16" s="21"/>
      <c r="C16" s="21"/>
      <c r="D16" s="21"/>
      <c r="E16" s="21"/>
      <c r="F16" s="21"/>
      <c r="G16" s="21"/>
      <c r="H16" s="21"/>
      <c r="I16" s="21"/>
      <c r="J16" s="21"/>
      <c r="K16" s="21"/>
      <c r="L16" s="21"/>
      <c r="M16" s="102"/>
      <c r="N16" s="102"/>
      <c r="O16" s="102"/>
    </row>
    <row r="17" spans="1:15" ht="18.75" x14ac:dyDescent="0.3">
      <c r="A17" s="57"/>
      <c r="B17" s="21"/>
      <c r="C17" s="21"/>
      <c r="D17" s="21"/>
      <c r="E17" s="21"/>
      <c r="F17" s="21"/>
      <c r="G17" s="21"/>
      <c r="H17" s="21"/>
      <c r="I17" s="21"/>
      <c r="J17" s="21"/>
      <c r="K17" s="21"/>
      <c r="L17" s="21"/>
      <c r="M17" s="102"/>
      <c r="N17" s="102"/>
      <c r="O17" s="102"/>
    </row>
    <row r="18" spans="1:15" ht="18.75" x14ac:dyDescent="0.3">
      <c r="A18" s="57" t="s">
        <v>120</v>
      </c>
      <c r="B18" s="21"/>
      <c r="C18" s="21"/>
      <c r="D18" s="21"/>
      <c r="E18" s="21"/>
      <c r="F18" s="21"/>
      <c r="G18" s="21"/>
      <c r="H18" s="21"/>
      <c r="I18" s="21"/>
      <c r="J18" s="21"/>
      <c r="K18" s="21"/>
      <c r="L18" s="21"/>
      <c r="M18" s="102"/>
      <c r="N18" s="102"/>
      <c r="O18" s="102"/>
    </row>
    <row r="19" spans="1:15" ht="18.75" x14ac:dyDescent="0.3">
      <c r="A19" s="57" t="s">
        <v>121</v>
      </c>
      <c r="B19" s="21"/>
      <c r="C19" s="21"/>
      <c r="D19" s="21"/>
      <c r="E19" s="21"/>
      <c r="F19" s="21"/>
      <c r="G19" s="21"/>
      <c r="H19" s="21"/>
      <c r="I19" s="21"/>
      <c r="J19" s="21"/>
      <c r="K19" s="21"/>
      <c r="L19" s="21"/>
      <c r="M19" s="102"/>
      <c r="N19" s="102"/>
      <c r="O19" s="102"/>
    </row>
    <row r="20" spans="1:15" ht="18.75" x14ac:dyDescent="0.3">
      <c r="A20" s="57" t="s">
        <v>122</v>
      </c>
      <c r="B20" s="21"/>
      <c r="C20" s="21"/>
      <c r="D20" s="21"/>
      <c r="E20" s="21"/>
      <c r="F20" s="21"/>
      <c r="G20" s="21"/>
      <c r="H20" s="21"/>
      <c r="I20" s="21"/>
      <c r="J20" s="21"/>
      <c r="K20" s="21"/>
      <c r="L20" s="21"/>
      <c r="M20" s="102"/>
      <c r="N20" s="102"/>
      <c r="O20" s="102"/>
    </row>
    <row r="21" spans="1:15" ht="18.75" x14ac:dyDescent="0.3">
      <c r="A21" s="57" t="s">
        <v>214</v>
      </c>
      <c r="B21" s="21"/>
      <c r="C21" s="21"/>
      <c r="D21" s="21"/>
      <c r="E21" s="21"/>
      <c r="F21" s="21"/>
      <c r="G21" s="21"/>
      <c r="H21" s="21"/>
      <c r="I21" s="21"/>
      <c r="J21" s="21"/>
      <c r="K21" s="21"/>
      <c r="L21" s="21"/>
      <c r="M21" s="102"/>
      <c r="N21" s="102"/>
      <c r="O21" s="102"/>
    </row>
    <row r="22" spans="1:15" ht="18.75" x14ac:dyDescent="0.3">
      <c r="A22" s="57" t="s">
        <v>181</v>
      </c>
      <c r="B22" s="21"/>
      <c r="C22" s="21"/>
      <c r="D22" s="21"/>
      <c r="E22" s="21"/>
      <c r="F22" s="21"/>
      <c r="G22" s="21"/>
      <c r="H22" s="21"/>
      <c r="I22" s="21"/>
      <c r="J22" s="21"/>
      <c r="K22" s="21"/>
      <c r="L22" s="21"/>
      <c r="M22" s="102"/>
      <c r="N22" s="102"/>
      <c r="O22" s="102"/>
    </row>
    <row r="23" spans="1:15" ht="18.75" x14ac:dyDescent="0.3">
      <c r="A23" s="57"/>
      <c r="B23" s="21"/>
      <c r="C23" s="21"/>
      <c r="D23" s="21"/>
      <c r="E23" s="21"/>
      <c r="F23" s="21"/>
      <c r="G23" s="21"/>
      <c r="H23" s="21"/>
      <c r="I23" s="21"/>
      <c r="J23" s="21"/>
      <c r="K23" s="21"/>
      <c r="L23" s="21"/>
      <c r="M23" s="102"/>
      <c r="N23" s="102"/>
      <c r="O23" s="102"/>
    </row>
    <row r="24" spans="1:15" ht="18.75" x14ac:dyDescent="0.3">
      <c r="A24" s="57" t="s">
        <v>182</v>
      </c>
      <c r="B24" s="21"/>
      <c r="C24" s="21"/>
      <c r="D24" s="21"/>
      <c r="E24" s="21"/>
      <c r="F24" s="21"/>
      <c r="G24" s="21"/>
      <c r="H24" s="21"/>
      <c r="I24" s="21"/>
      <c r="J24" s="21"/>
      <c r="K24" s="21"/>
      <c r="L24" s="21"/>
      <c r="M24" s="102"/>
      <c r="N24" s="102"/>
      <c r="O24" s="102"/>
    </row>
    <row r="25" spans="1:15" ht="18.75" x14ac:dyDescent="0.3">
      <c r="A25" s="57"/>
      <c r="B25" s="21"/>
      <c r="C25" s="21"/>
      <c r="D25" s="21"/>
      <c r="E25" s="21"/>
      <c r="F25" s="21"/>
      <c r="G25" s="21"/>
      <c r="H25" s="21"/>
      <c r="I25" s="21"/>
      <c r="J25" s="21"/>
      <c r="K25" s="21"/>
      <c r="L25" s="21"/>
      <c r="M25" s="102"/>
      <c r="N25" s="102"/>
      <c r="O25" s="102"/>
    </row>
    <row r="26" spans="1:15" ht="18.75" x14ac:dyDescent="0.3">
      <c r="A26" s="57"/>
      <c r="B26" s="21"/>
      <c r="C26" s="21"/>
      <c r="D26" s="21"/>
      <c r="E26" s="21"/>
      <c r="F26" s="21"/>
      <c r="G26" s="21"/>
      <c r="H26" s="21"/>
      <c r="I26" s="21"/>
      <c r="J26" s="21"/>
      <c r="K26" s="21"/>
      <c r="L26" s="21"/>
      <c r="M26" s="102"/>
      <c r="N26" s="102"/>
      <c r="O26" s="102"/>
    </row>
    <row r="27" spans="1:15" x14ac:dyDescent="0.25">
      <c r="A27" s="102"/>
      <c r="B27" s="102"/>
      <c r="C27" s="102"/>
      <c r="D27" s="102"/>
      <c r="E27" s="102"/>
      <c r="F27" s="102"/>
      <c r="G27" s="102"/>
      <c r="H27" s="102"/>
      <c r="I27" s="102"/>
      <c r="J27" s="102"/>
      <c r="K27" s="102"/>
      <c r="L27" s="102"/>
      <c r="M27" s="102"/>
      <c r="N27" s="102"/>
      <c r="O27" s="102"/>
    </row>
    <row r="28" spans="1:15" x14ac:dyDescent="0.25">
      <c r="A28" s="102"/>
      <c r="B28" s="102"/>
      <c r="C28" s="102"/>
      <c r="D28" s="102"/>
      <c r="E28" s="102"/>
      <c r="F28" s="102"/>
      <c r="G28" s="102"/>
      <c r="H28" s="102"/>
      <c r="I28" s="102"/>
      <c r="J28" s="102"/>
      <c r="K28" s="102"/>
      <c r="L28" s="102"/>
      <c r="M28" s="102"/>
      <c r="N28" s="102"/>
      <c r="O28" s="102"/>
    </row>
    <row r="29" spans="1:15" x14ac:dyDescent="0.25">
      <c r="A29" s="102"/>
      <c r="B29" s="102"/>
      <c r="C29" s="102"/>
      <c r="D29" s="102"/>
      <c r="E29" s="102"/>
      <c r="F29" s="102"/>
      <c r="G29" s="102"/>
      <c r="H29" s="102"/>
      <c r="I29" s="102"/>
      <c r="J29" s="102"/>
      <c r="K29" s="102"/>
      <c r="L29" s="102"/>
      <c r="M29" s="102"/>
      <c r="N29" s="102"/>
      <c r="O29" s="102"/>
    </row>
    <row r="30" spans="1:15" x14ac:dyDescent="0.25">
      <c r="A30" s="102"/>
      <c r="B30" s="102"/>
      <c r="C30" s="102"/>
      <c r="D30" s="102"/>
      <c r="E30" s="102"/>
      <c r="F30" s="102"/>
      <c r="G30" s="102"/>
      <c r="H30" s="102"/>
      <c r="I30" s="102"/>
      <c r="J30" s="102"/>
      <c r="K30" s="102"/>
      <c r="L30" s="102"/>
      <c r="M30" s="102"/>
      <c r="N30" s="102"/>
      <c r="O30" s="102"/>
    </row>
    <row r="31" spans="1:15" x14ac:dyDescent="0.25">
      <c r="A31" s="102"/>
      <c r="B31" s="102"/>
      <c r="C31" s="102"/>
      <c r="D31" s="102"/>
      <c r="E31" s="102"/>
      <c r="F31" s="102"/>
      <c r="G31" s="102"/>
      <c r="H31" s="102"/>
      <c r="I31" s="102"/>
      <c r="J31" s="102"/>
      <c r="K31" s="102"/>
      <c r="L31" s="102"/>
      <c r="M31" s="102"/>
      <c r="N31" s="102"/>
      <c r="O31" s="102"/>
    </row>
    <row r="32" spans="1:15" x14ac:dyDescent="0.25">
      <c r="A32" s="102"/>
      <c r="B32" s="102"/>
      <c r="C32" s="102"/>
      <c r="D32" s="102"/>
      <c r="E32" s="102"/>
      <c r="F32" s="102"/>
      <c r="G32" s="102"/>
      <c r="H32" s="102"/>
      <c r="I32" s="102"/>
      <c r="J32" s="102"/>
      <c r="K32" s="102"/>
      <c r="L32" s="102"/>
      <c r="M32" s="102"/>
      <c r="N32" s="102"/>
      <c r="O32" s="102"/>
    </row>
    <row r="33" spans="1:15" x14ac:dyDescent="0.25">
      <c r="A33" s="102"/>
      <c r="B33" s="102"/>
      <c r="C33" s="102"/>
      <c r="D33" s="102"/>
      <c r="E33" s="102"/>
      <c r="F33" s="102"/>
      <c r="G33" s="102"/>
      <c r="H33" s="102"/>
      <c r="I33" s="102"/>
      <c r="J33" s="102"/>
      <c r="K33" s="102"/>
      <c r="L33" s="102"/>
      <c r="M33" s="102"/>
      <c r="N33" s="102"/>
      <c r="O33" s="102"/>
    </row>
    <row r="34" spans="1:15" x14ac:dyDescent="0.25">
      <c r="A34" s="102"/>
      <c r="B34" s="102"/>
      <c r="C34" s="102"/>
      <c r="D34" s="102"/>
      <c r="E34" s="102"/>
      <c r="F34" s="102"/>
      <c r="G34" s="102"/>
      <c r="H34" s="102"/>
      <c r="I34" s="102"/>
      <c r="J34" s="102"/>
      <c r="K34" s="102"/>
      <c r="L34" s="102"/>
      <c r="M34" s="102"/>
      <c r="N34" s="102"/>
      <c r="O34" s="102"/>
    </row>
    <row r="35" spans="1:15" x14ac:dyDescent="0.25">
      <c r="A35" s="102"/>
      <c r="B35" s="102"/>
      <c r="C35" s="102"/>
      <c r="D35" s="102"/>
      <c r="E35" s="102"/>
      <c r="F35" s="102"/>
      <c r="G35" s="102"/>
      <c r="H35" s="102"/>
      <c r="I35" s="102"/>
      <c r="J35" s="102"/>
      <c r="K35" s="102"/>
      <c r="L35" s="102"/>
      <c r="M35" s="102"/>
      <c r="N35" s="102"/>
      <c r="O35" s="102"/>
    </row>
  </sheetData>
  <mergeCells count="1">
    <mergeCell ref="A1:L1"/>
  </mergeCells>
  <pageMargins left="0.70866141732283472" right="0.70866141732283472" top="0.78740157480314965" bottom="0.78740157480314965" header="0.31496062992125984" footer="0.31496062992125984"/>
  <pageSetup paperSize="9" scale="68" orientation="portrait" r:id="rId1"/>
  <headerFooter>
    <oddHeader>&amp;F</oddHeader>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topLeftCell="A62" zoomScale="80" zoomScaleNormal="80" workbookViewId="0">
      <selection activeCell="K78" sqref="K78"/>
    </sheetView>
  </sheetViews>
  <sheetFormatPr baseColWidth="10" defaultRowHeight="15" x14ac:dyDescent="0.25"/>
  <cols>
    <col min="1" max="1" width="10.85546875" customWidth="1"/>
    <col min="2" max="2" width="9.5703125" customWidth="1"/>
    <col min="3" max="3" width="11.7109375" customWidth="1"/>
    <col min="4" max="4" width="11.28515625" customWidth="1"/>
    <col min="5" max="5" width="10.5703125" customWidth="1"/>
    <col min="6" max="6" width="6.5703125" customWidth="1"/>
    <col min="7" max="7" width="11" customWidth="1"/>
    <col min="8" max="8" width="9.42578125" customWidth="1"/>
    <col min="9" max="9" width="5.28515625" customWidth="1"/>
    <col min="10" max="10" width="6.85546875" customWidth="1"/>
    <col min="11" max="11" width="4.140625" customWidth="1"/>
    <col min="12" max="12" width="5.28515625" customWidth="1"/>
    <col min="13" max="13" width="7.7109375" customWidth="1"/>
    <col min="14" max="14" width="5.42578125" customWidth="1"/>
    <col min="15" max="15" width="12.42578125" customWidth="1"/>
  </cols>
  <sheetData>
    <row r="1" spans="1:18" ht="34.5" customHeight="1" x14ac:dyDescent="0.25">
      <c r="A1" s="119" t="s">
        <v>137</v>
      </c>
      <c r="B1" s="119"/>
      <c r="C1" s="119"/>
      <c r="D1" s="119"/>
      <c r="E1" s="119"/>
      <c r="F1" s="119"/>
      <c r="G1" s="119"/>
      <c r="H1" s="119"/>
      <c r="I1" s="119"/>
      <c r="J1" s="119"/>
      <c r="K1" s="119"/>
      <c r="L1" s="119"/>
      <c r="M1" s="119"/>
      <c r="N1" s="119"/>
      <c r="O1" s="106"/>
      <c r="P1" s="102"/>
      <c r="Q1" s="102"/>
      <c r="R1" s="102"/>
    </row>
    <row r="2" spans="1:18" ht="12.6" customHeight="1" x14ac:dyDescent="0.4">
      <c r="A2" s="103"/>
      <c r="B2" s="103"/>
      <c r="C2" s="103"/>
      <c r="D2" s="103"/>
      <c r="E2" s="103"/>
      <c r="F2" s="103"/>
      <c r="G2" s="103"/>
      <c r="H2" s="103"/>
      <c r="I2" s="103"/>
      <c r="J2" s="103"/>
      <c r="K2" s="103"/>
      <c r="L2" s="103"/>
      <c r="M2" s="103"/>
      <c r="N2" s="103"/>
      <c r="O2" s="21"/>
      <c r="P2" s="102"/>
      <c r="Q2" s="102"/>
      <c r="R2" s="102"/>
    </row>
    <row r="3" spans="1:18" ht="20.25" customHeight="1" x14ac:dyDescent="0.4">
      <c r="A3" s="139" t="s">
        <v>143</v>
      </c>
      <c r="B3" s="139"/>
      <c r="C3" s="139"/>
      <c r="D3" s="139"/>
      <c r="E3" s="139"/>
      <c r="F3" s="139"/>
      <c r="G3" s="139"/>
      <c r="H3" s="139"/>
      <c r="I3" s="139"/>
      <c r="J3" s="139"/>
      <c r="K3" s="139"/>
      <c r="L3" s="139"/>
      <c r="M3" s="139"/>
      <c r="N3" s="139"/>
      <c r="O3" s="21"/>
      <c r="P3" s="102"/>
      <c r="Q3" s="102"/>
      <c r="R3" s="102"/>
    </row>
    <row r="4" spans="1:18" x14ac:dyDescent="0.25">
      <c r="A4" s="21"/>
      <c r="B4" s="21"/>
      <c r="C4" s="21"/>
      <c r="D4" s="21"/>
      <c r="E4" s="21"/>
      <c r="F4" s="21"/>
      <c r="G4" s="21"/>
      <c r="H4" s="21"/>
      <c r="I4" s="21"/>
      <c r="J4" s="21"/>
      <c r="K4" s="21"/>
      <c r="L4" s="21"/>
      <c r="M4" s="21"/>
      <c r="N4" s="21"/>
      <c r="O4" s="21"/>
      <c r="P4" s="102"/>
      <c r="Q4" s="102"/>
      <c r="R4" s="102"/>
    </row>
    <row r="5" spans="1:18" ht="18.75" x14ac:dyDescent="0.3">
      <c r="A5" s="140" t="s">
        <v>138</v>
      </c>
      <c r="B5" s="140"/>
      <c r="C5" s="140"/>
      <c r="D5" s="140"/>
      <c r="E5" s="140"/>
      <c r="F5" s="140"/>
      <c r="G5" s="140"/>
      <c r="H5" s="140"/>
      <c r="I5" s="140"/>
      <c r="J5" s="140"/>
      <c r="K5" s="140"/>
      <c r="L5" s="140"/>
      <c r="M5" s="140"/>
      <c r="N5" s="140"/>
      <c r="O5" s="21"/>
      <c r="P5" s="102"/>
      <c r="Q5" s="102"/>
      <c r="R5" s="102"/>
    </row>
    <row r="6" spans="1:18" ht="18.75" x14ac:dyDescent="0.3">
      <c r="A6" s="140" t="s">
        <v>139</v>
      </c>
      <c r="B6" s="140"/>
      <c r="C6" s="140"/>
      <c r="D6" s="140"/>
      <c r="E6" s="140"/>
      <c r="F6" s="140"/>
      <c r="G6" s="140"/>
      <c r="H6" s="140"/>
      <c r="I6" s="140"/>
      <c r="J6" s="140"/>
      <c r="K6" s="140"/>
      <c r="L6" s="140"/>
      <c r="M6" s="140"/>
      <c r="N6" s="140"/>
      <c r="O6" s="21"/>
      <c r="P6" s="102"/>
      <c r="Q6" s="102"/>
      <c r="R6" s="102"/>
    </row>
    <row r="7" spans="1:18" x14ac:dyDescent="0.25">
      <c r="A7" s="21"/>
      <c r="B7" s="21"/>
      <c r="C7" s="21"/>
      <c r="D7" s="21"/>
      <c r="E7" s="21"/>
      <c r="F7" s="21"/>
      <c r="G7" s="21"/>
      <c r="H7" s="21"/>
      <c r="I7" s="21"/>
      <c r="J7" s="21"/>
      <c r="K7" s="21"/>
      <c r="L7" s="21"/>
      <c r="M7" s="21"/>
      <c r="N7" s="21"/>
      <c r="O7" s="21"/>
      <c r="P7" s="102"/>
      <c r="Q7" s="102"/>
      <c r="R7" s="102"/>
    </row>
    <row r="8" spans="1:18" x14ac:dyDescent="0.25">
      <c r="A8" s="21"/>
      <c r="B8" s="21"/>
      <c r="C8" s="21"/>
      <c r="D8" s="21"/>
      <c r="E8" s="21"/>
      <c r="F8" s="21"/>
      <c r="G8" s="21"/>
      <c r="H8" s="21"/>
      <c r="I8" s="21"/>
      <c r="J8" s="21"/>
      <c r="K8" s="21"/>
      <c r="L8" s="21"/>
      <c r="M8" s="21"/>
      <c r="N8" s="21"/>
      <c r="O8" s="21"/>
      <c r="P8" s="102"/>
      <c r="Q8" s="102"/>
      <c r="R8" s="102"/>
    </row>
    <row r="9" spans="1:18" x14ac:dyDescent="0.25">
      <c r="A9" s="21"/>
      <c r="B9" s="21"/>
      <c r="C9" s="21"/>
      <c r="D9" s="21"/>
      <c r="E9" s="21"/>
      <c r="F9" s="21"/>
      <c r="G9" s="21"/>
      <c r="H9" s="21"/>
      <c r="I9" s="21"/>
      <c r="J9" s="21"/>
      <c r="K9" s="21"/>
      <c r="L9" s="21"/>
      <c r="M9" s="21"/>
      <c r="N9" s="21"/>
      <c r="O9" s="21"/>
      <c r="P9" s="102"/>
      <c r="Q9" s="102"/>
      <c r="R9" s="102"/>
    </row>
    <row r="10" spans="1:18" x14ac:dyDescent="0.25">
      <c r="A10" s="21"/>
      <c r="B10" s="21"/>
      <c r="C10" s="21"/>
      <c r="D10" s="21"/>
      <c r="E10" s="21"/>
      <c r="F10" s="21"/>
      <c r="G10" s="21"/>
      <c r="H10" s="21"/>
      <c r="I10" s="21"/>
      <c r="J10" s="21"/>
      <c r="K10" s="21"/>
      <c r="L10" s="21"/>
      <c r="M10" s="21"/>
      <c r="N10" s="21"/>
      <c r="O10" s="21"/>
      <c r="P10" s="102"/>
      <c r="Q10" s="102"/>
      <c r="R10" s="102"/>
    </row>
    <row r="11" spans="1:18" x14ac:dyDescent="0.25">
      <c r="A11" s="21"/>
      <c r="B11" s="21"/>
      <c r="C11" s="21"/>
      <c r="D11" s="21"/>
      <c r="E11" s="21"/>
      <c r="F11" s="21"/>
      <c r="G11" s="21"/>
      <c r="H11" s="21"/>
      <c r="I11" s="21"/>
      <c r="J11" s="21"/>
      <c r="K11" s="21"/>
      <c r="L11" s="21"/>
      <c r="M11" s="21"/>
      <c r="N11" s="21"/>
      <c r="O11" s="21"/>
      <c r="P11" s="102"/>
      <c r="Q11" s="102"/>
      <c r="R11" s="102"/>
    </row>
    <row r="12" spans="1:18" x14ac:dyDescent="0.25">
      <c r="A12" s="21"/>
      <c r="B12" s="21"/>
      <c r="C12" s="21"/>
      <c r="D12" s="21"/>
      <c r="E12" s="21"/>
      <c r="F12" s="21"/>
      <c r="G12" s="21"/>
      <c r="H12" s="21"/>
      <c r="I12" s="21"/>
      <c r="J12" s="21"/>
      <c r="K12" s="21"/>
      <c r="L12" s="21"/>
      <c r="M12" s="21"/>
      <c r="N12" s="21"/>
      <c r="O12" s="21"/>
      <c r="P12" s="102"/>
      <c r="Q12" s="102"/>
      <c r="R12" s="102"/>
    </row>
    <row r="13" spans="1:18" x14ac:dyDescent="0.25">
      <c r="A13" s="21"/>
      <c r="B13" s="21"/>
      <c r="C13" s="21"/>
      <c r="D13" s="21"/>
      <c r="E13" s="21"/>
      <c r="F13" s="21"/>
      <c r="G13" s="21"/>
      <c r="H13" s="21"/>
      <c r="I13" s="21"/>
      <c r="J13" s="21"/>
      <c r="K13" s="21"/>
      <c r="L13" s="21"/>
      <c r="M13" s="21"/>
      <c r="N13" s="21"/>
      <c r="O13" s="21"/>
      <c r="P13" s="102"/>
      <c r="Q13" s="102"/>
      <c r="R13" s="102"/>
    </row>
    <row r="14" spans="1:18" x14ac:dyDescent="0.25">
      <c r="A14" s="21"/>
      <c r="B14" s="21"/>
      <c r="C14" s="21"/>
      <c r="D14" s="21"/>
      <c r="E14" s="21"/>
      <c r="F14" s="21"/>
      <c r="G14" s="21"/>
      <c r="H14" s="21"/>
      <c r="I14" s="21"/>
      <c r="J14" s="21"/>
      <c r="K14" s="21"/>
      <c r="L14" s="21"/>
      <c r="M14" s="21"/>
      <c r="N14" s="21"/>
      <c r="O14" s="21"/>
      <c r="P14" s="102"/>
      <c r="Q14" s="102"/>
      <c r="R14" s="102"/>
    </row>
    <row r="15" spans="1:18" x14ac:dyDescent="0.25">
      <c r="A15" s="21"/>
      <c r="B15" s="21"/>
      <c r="C15" s="21"/>
      <c r="D15" s="21"/>
      <c r="E15" s="21"/>
      <c r="F15" s="21"/>
      <c r="G15" s="21"/>
      <c r="H15" s="21"/>
      <c r="I15" s="21"/>
      <c r="J15" s="21"/>
      <c r="K15" s="21"/>
      <c r="L15" s="21"/>
      <c r="M15" s="21"/>
      <c r="N15" s="21"/>
      <c r="O15" s="21"/>
      <c r="P15" s="102"/>
      <c r="Q15" s="102"/>
      <c r="R15" s="102"/>
    </row>
    <row r="16" spans="1:18" ht="18.75" x14ac:dyDescent="0.3">
      <c r="A16" s="140" t="s">
        <v>112</v>
      </c>
      <c r="B16" s="140"/>
      <c r="C16" s="140"/>
      <c r="D16" s="140"/>
      <c r="E16" s="140"/>
      <c r="F16" s="140"/>
      <c r="G16" s="140"/>
      <c r="H16" s="140"/>
      <c r="I16" s="140"/>
      <c r="J16" s="140"/>
      <c r="K16" s="140"/>
      <c r="L16" s="140"/>
      <c r="M16" s="140"/>
      <c r="N16" s="140"/>
      <c r="O16" s="21"/>
      <c r="P16" s="102"/>
      <c r="Q16" s="102"/>
      <c r="R16" s="102"/>
    </row>
    <row r="17" spans="1:18" ht="18.75" x14ac:dyDescent="0.3">
      <c r="A17" s="140" t="s">
        <v>140</v>
      </c>
      <c r="B17" s="140"/>
      <c r="C17" s="140"/>
      <c r="D17" s="140"/>
      <c r="E17" s="140"/>
      <c r="F17" s="140"/>
      <c r="G17" s="140"/>
      <c r="H17" s="140"/>
      <c r="I17" s="140"/>
      <c r="J17" s="140"/>
      <c r="K17" s="140"/>
      <c r="L17" s="140"/>
      <c r="M17" s="140"/>
      <c r="N17" s="140"/>
      <c r="O17" s="21"/>
      <c r="P17" s="102"/>
      <c r="Q17" s="102"/>
      <c r="R17" s="102"/>
    </row>
    <row r="18" spans="1:18" ht="18.75" x14ac:dyDescent="0.3">
      <c r="A18" s="140" t="s">
        <v>141</v>
      </c>
      <c r="B18" s="140"/>
      <c r="C18" s="140"/>
      <c r="D18" s="140"/>
      <c r="E18" s="140"/>
      <c r="F18" s="140"/>
      <c r="G18" s="140"/>
      <c r="H18" s="140"/>
      <c r="I18" s="140"/>
      <c r="J18" s="140"/>
      <c r="K18" s="140"/>
      <c r="L18" s="140"/>
      <c r="M18" s="140"/>
      <c r="N18" s="140"/>
      <c r="O18" s="21"/>
      <c r="P18" s="102"/>
      <c r="Q18" s="102"/>
      <c r="R18" s="102"/>
    </row>
    <row r="19" spans="1:18" ht="18.75" x14ac:dyDescent="0.3">
      <c r="A19" s="140" t="s">
        <v>142</v>
      </c>
      <c r="B19" s="140"/>
      <c r="C19" s="140"/>
      <c r="D19" s="140"/>
      <c r="E19" s="140"/>
      <c r="F19" s="140"/>
      <c r="G19" s="140"/>
      <c r="H19" s="140"/>
      <c r="I19" s="140"/>
      <c r="J19" s="140"/>
      <c r="K19" s="140"/>
      <c r="L19" s="140"/>
      <c r="M19" s="140"/>
      <c r="N19" s="140"/>
      <c r="O19" s="21"/>
      <c r="P19" s="102"/>
      <c r="Q19" s="102"/>
      <c r="R19" s="102"/>
    </row>
    <row r="20" spans="1:18" x14ac:dyDescent="0.25">
      <c r="A20" s="21"/>
      <c r="B20" s="21"/>
      <c r="C20" s="21"/>
      <c r="D20" s="21"/>
      <c r="E20" s="21"/>
      <c r="F20" s="21"/>
      <c r="G20" s="21"/>
      <c r="H20" s="21"/>
      <c r="I20" s="21"/>
      <c r="J20" s="21"/>
      <c r="K20" s="21"/>
      <c r="L20" s="21"/>
      <c r="M20" s="21"/>
      <c r="N20" s="21"/>
      <c r="O20" s="21"/>
      <c r="P20" s="102"/>
      <c r="Q20" s="102"/>
      <c r="R20" s="102"/>
    </row>
    <row r="21" spans="1:18" ht="33.75" customHeight="1" x14ac:dyDescent="0.3">
      <c r="A21" s="104"/>
      <c r="B21" s="146" t="s">
        <v>4</v>
      </c>
      <c r="C21" s="146"/>
      <c r="D21" s="146"/>
      <c r="E21" s="146"/>
      <c r="F21" s="146"/>
      <c r="G21" s="161" t="s">
        <v>40</v>
      </c>
      <c r="H21" s="161"/>
      <c r="I21" s="161"/>
      <c r="J21" s="161"/>
      <c r="K21" s="161"/>
      <c r="L21" s="161"/>
      <c r="M21" s="161"/>
      <c r="N21" s="162"/>
      <c r="O21" s="21"/>
      <c r="P21" s="102"/>
      <c r="Q21" s="102"/>
      <c r="R21" s="102"/>
    </row>
    <row r="22" spans="1:18" ht="33.75" customHeight="1" x14ac:dyDescent="0.25">
      <c r="A22" s="104" t="s">
        <v>3</v>
      </c>
      <c r="B22" s="146" t="s">
        <v>20</v>
      </c>
      <c r="C22" s="146"/>
      <c r="D22" s="146"/>
      <c r="E22" s="146"/>
      <c r="F22" s="146"/>
      <c r="G22" s="165" t="s">
        <v>43</v>
      </c>
      <c r="H22" s="165"/>
      <c r="I22" s="165"/>
      <c r="J22" s="165"/>
      <c r="K22" s="165"/>
      <c r="L22" s="165"/>
      <c r="M22" s="165"/>
      <c r="N22" s="150"/>
      <c r="O22" s="21"/>
      <c r="P22" s="102"/>
      <c r="Q22" s="102"/>
      <c r="R22" s="102"/>
    </row>
    <row r="23" spans="1:18" ht="33.75" customHeight="1" x14ac:dyDescent="0.25">
      <c r="A23" s="104"/>
      <c r="B23" s="146" t="s">
        <v>21</v>
      </c>
      <c r="C23" s="146"/>
      <c r="D23" s="146"/>
      <c r="E23" s="146"/>
      <c r="F23" s="146"/>
      <c r="G23" s="165" t="s">
        <v>42</v>
      </c>
      <c r="H23" s="165"/>
      <c r="I23" s="165"/>
      <c r="J23" s="165"/>
      <c r="K23" s="165"/>
      <c r="L23" s="165"/>
      <c r="M23" s="165"/>
      <c r="N23" s="150"/>
      <c r="O23" s="21"/>
      <c r="P23" s="102"/>
      <c r="Q23" s="102"/>
      <c r="R23" s="102"/>
    </row>
    <row r="24" spans="1:18" ht="33.75" customHeight="1" x14ac:dyDescent="0.3">
      <c r="A24" s="104"/>
      <c r="B24" s="146" t="s">
        <v>22</v>
      </c>
      <c r="C24" s="146"/>
      <c r="D24" s="146"/>
      <c r="E24" s="146"/>
      <c r="F24" s="146"/>
      <c r="G24" s="161" t="s">
        <v>41</v>
      </c>
      <c r="H24" s="161"/>
      <c r="I24" s="161"/>
      <c r="J24" s="161"/>
      <c r="K24" s="161"/>
      <c r="L24" s="161"/>
      <c r="M24" s="161"/>
      <c r="N24" s="162"/>
      <c r="O24" s="21"/>
      <c r="P24" s="102"/>
      <c r="Q24" s="102"/>
      <c r="R24" s="102"/>
    </row>
    <row r="25" spans="1:18" ht="33.75" customHeight="1" x14ac:dyDescent="0.25">
      <c r="A25" s="104"/>
      <c r="B25" s="146" t="s">
        <v>23</v>
      </c>
      <c r="C25" s="146"/>
      <c r="D25" s="146"/>
      <c r="E25" s="146"/>
      <c r="F25" s="146"/>
      <c r="G25" s="21"/>
      <c r="H25" s="21"/>
      <c r="I25" s="21"/>
      <c r="J25" s="21"/>
      <c r="K25" s="21"/>
      <c r="L25" s="21"/>
      <c r="M25" s="21"/>
      <c r="N25" s="21"/>
      <c r="O25" s="21"/>
      <c r="P25" s="102"/>
      <c r="Q25" s="102"/>
      <c r="R25" s="102"/>
    </row>
    <row r="26" spans="1:18" ht="33.75" customHeight="1" x14ac:dyDescent="0.25">
      <c r="A26" s="104"/>
      <c r="B26" s="146" t="s">
        <v>24</v>
      </c>
      <c r="C26" s="146"/>
      <c r="D26" s="146"/>
      <c r="E26" s="146"/>
      <c r="F26" s="146"/>
      <c r="G26" s="165" t="s">
        <v>44</v>
      </c>
      <c r="H26" s="165"/>
      <c r="I26" s="165"/>
      <c r="J26" s="165"/>
      <c r="K26" s="165"/>
      <c r="L26" s="165"/>
      <c r="M26" s="165"/>
      <c r="N26" s="150"/>
      <c r="O26" s="21"/>
      <c r="P26" s="102"/>
      <c r="Q26" s="102"/>
      <c r="R26" s="102"/>
    </row>
    <row r="27" spans="1:18" ht="33.75" customHeight="1" x14ac:dyDescent="0.25">
      <c r="A27" s="104"/>
      <c r="B27" s="146" t="s">
        <v>25</v>
      </c>
      <c r="C27" s="146"/>
      <c r="D27" s="146"/>
      <c r="E27" s="146"/>
      <c r="F27" s="146"/>
      <c r="G27" s="21"/>
      <c r="H27" s="21"/>
      <c r="I27" s="21"/>
      <c r="J27" s="21"/>
      <c r="K27" s="21"/>
      <c r="L27" s="21"/>
      <c r="M27" s="21"/>
      <c r="N27" s="21"/>
      <c r="O27" s="21"/>
      <c r="P27" s="102"/>
      <c r="Q27" s="102"/>
      <c r="R27" s="102"/>
    </row>
    <row r="28" spans="1:18" ht="33.75" customHeight="1" x14ac:dyDescent="0.25">
      <c r="A28" s="104"/>
      <c r="B28" s="146" t="s">
        <v>26</v>
      </c>
      <c r="C28" s="146"/>
      <c r="D28" s="146"/>
      <c r="E28" s="146"/>
      <c r="F28" s="146"/>
      <c r="G28" s="21"/>
      <c r="H28" s="21"/>
      <c r="I28" s="21"/>
      <c r="J28" s="21"/>
      <c r="K28" s="21"/>
      <c r="L28" s="21"/>
      <c r="M28" s="21"/>
      <c r="N28" s="21"/>
      <c r="O28" s="21"/>
      <c r="P28" s="102"/>
      <c r="Q28" s="102"/>
      <c r="R28" s="102"/>
    </row>
    <row r="29" spans="1:18" ht="59.25" customHeight="1" x14ac:dyDescent="0.3">
      <c r="A29" s="104"/>
      <c r="B29" s="147" t="s">
        <v>27</v>
      </c>
      <c r="C29" s="169"/>
      <c r="D29" s="169"/>
      <c r="E29" s="169"/>
      <c r="F29" s="148"/>
      <c r="G29" s="160" t="s">
        <v>39</v>
      </c>
      <c r="H29" s="161"/>
      <c r="I29" s="161"/>
      <c r="J29" s="161"/>
      <c r="K29" s="161"/>
      <c r="L29" s="161"/>
      <c r="M29" s="161"/>
      <c r="N29" s="162"/>
      <c r="O29" s="21"/>
      <c r="P29" s="102"/>
      <c r="Q29" s="102"/>
      <c r="R29" s="102"/>
    </row>
    <row r="30" spans="1:18" ht="45" customHeight="1" x14ac:dyDescent="0.25">
      <c r="A30" s="104"/>
      <c r="B30" s="21"/>
      <c r="C30" s="154" t="s">
        <v>28</v>
      </c>
      <c r="D30" s="155"/>
      <c r="E30" s="155"/>
      <c r="F30" s="156"/>
      <c r="G30" s="21"/>
      <c r="H30" s="21"/>
      <c r="I30" s="21"/>
      <c r="J30" s="21"/>
      <c r="K30" s="21"/>
      <c r="L30" s="21"/>
      <c r="M30" s="21"/>
      <c r="N30" s="21"/>
      <c r="O30" s="21"/>
      <c r="P30" s="102"/>
      <c r="Q30" s="102"/>
      <c r="R30" s="102"/>
    </row>
    <row r="31" spans="1:18" ht="45.75" customHeight="1" x14ac:dyDescent="0.25">
      <c r="A31" s="104"/>
      <c r="B31" s="21"/>
      <c r="C31" s="157"/>
      <c r="D31" s="158"/>
      <c r="E31" s="158"/>
      <c r="F31" s="159"/>
      <c r="G31" s="21"/>
      <c r="H31" s="21"/>
      <c r="I31" s="21"/>
      <c r="J31" s="21"/>
      <c r="K31" s="21"/>
      <c r="L31" s="21"/>
      <c r="M31" s="21"/>
      <c r="N31" s="21"/>
      <c r="O31" s="21"/>
      <c r="P31" s="102"/>
      <c r="Q31" s="102"/>
      <c r="R31" s="102"/>
    </row>
    <row r="32" spans="1:18" ht="45.75" customHeight="1" x14ac:dyDescent="0.25">
      <c r="A32" s="147" t="s">
        <v>36</v>
      </c>
      <c r="B32" s="148"/>
      <c r="C32" s="151" t="s">
        <v>38</v>
      </c>
      <c r="D32" s="152"/>
      <c r="E32" s="152"/>
      <c r="F32" s="152"/>
      <c r="G32" s="152"/>
      <c r="H32" s="152"/>
      <c r="I32" s="152"/>
      <c r="J32" s="152"/>
      <c r="K32" s="152"/>
      <c r="L32" s="152"/>
      <c r="M32" s="152"/>
      <c r="N32" s="153"/>
      <c r="O32" s="21"/>
      <c r="P32" s="102"/>
      <c r="Q32" s="102"/>
      <c r="R32" s="102"/>
    </row>
    <row r="33" spans="1:18" ht="45" customHeight="1" x14ac:dyDescent="0.25">
      <c r="A33" s="147" t="s">
        <v>45</v>
      </c>
      <c r="B33" s="148"/>
      <c r="C33" s="151" t="s">
        <v>46</v>
      </c>
      <c r="D33" s="152"/>
      <c r="E33" s="152"/>
      <c r="F33" s="152"/>
      <c r="G33" s="152"/>
      <c r="H33" s="152"/>
      <c r="I33" s="152"/>
      <c r="J33" s="152"/>
      <c r="K33" s="152"/>
      <c r="L33" s="152"/>
      <c r="M33" s="152"/>
      <c r="N33" s="153"/>
      <c r="O33" s="21"/>
      <c r="P33" s="102"/>
      <c r="Q33" s="102"/>
      <c r="R33" s="102"/>
    </row>
    <row r="34" spans="1:18" ht="63.75" customHeight="1" x14ac:dyDescent="0.25">
      <c r="A34" s="149" t="s">
        <v>202</v>
      </c>
      <c r="B34" s="150"/>
      <c r="C34" s="151" t="s">
        <v>47</v>
      </c>
      <c r="D34" s="152"/>
      <c r="E34" s="152"/>
      <c r="F34" s="152"/>
      <c r="G34" s="152"/>
      <c r="H34" s="152"/>
      <c r="I34" s="152"/>
      <c r="J34" s="152"/>
      <c r="K34" s="152"/>
      <c r="L34" s="152"/>
      <c r="M34" s="152"/>
      <c r="N34" s="153"/>
      <c r="O34" s="21"/>
      <c r="P34" s="102"/>
      <c r="Q34" s="102"/>
      <c r="R34" s="102"/>
    </row>
    <row r="35" spans="1:18" ht="84" customHeight="1" x14ac:dyDescent="0.25">
      <c r="A35" s="147" t="s">
        <v>48</v>
      </c>
      <c r="B35" s="148"/>
      <c r="C35" s="151" t="s">
        <v>49</v>
      </c>
      <c r="D35" s="152"/>
      <c r="E35" s="152"/>
      <c r="F35" s="152"/>
      <c r="G35" s="152"/>
      <c r="H35" s="152"/>
      <c r="I35" s="152"/>
      <c r="J35" s="152"/>
      <c r="K35" s="152"/>
      <c r="L35" s="152"/>
      <c r="M35" s="152"/>
      <c r="N35" s="153"/>
      <c r="O35" s="21"/>
      <c r="P35" s="102"/>
      <c r="Q35" s="102"/>
      <c r="R35" s="102"/>
    </row>
    <row r="36" spans="1:18" ht="19.149999999999999" customHeight="1" thickBot="1" x14ac:dyDescent="0.3">
      <c r="A36" s="28"/>
      <c r="B36" s="28"/>
      <c r="C36" s="29"/>
      <c r="D36" s="29"/>
      <c r="E36" s="29"/>
      <c r="F36" s="29"/>
      <c r="G36" s="29"/>
      <c r="H36" s="29"/>
      <c r="I36" s="29"/>
      <c r="J36" s="29"/>
      <c r="K36" s="29"/>
      <c r="L36" s="29"/>
      <c r="M36" s="29"/>
      <c r="N36" s="29"/>
      <c r="O36" s="21"/>
      <c r="P36" s="102"/>
      <c r="Q36" s="102"/>
      <c r="R36" s="102"/>
    </row>
    <row r="37" spans="1:18" ht="28.15" customHeight="1" thickBot="1" x14ac:dyDescent="0.3">
      <c r="A37" s="143" t="s">
        <v>113</v>
      </c>
      <c r="B37" s="144"/>
      <c r="C37" s="144"/>
      <c r="D37" s="144"/>
      <c r="E37" s="144"/>
      <c r="F37" s="144"/>
      <c r="G37" s="144"/>
      <c r="H37" s="144"/>
      <c r="I37" s="144"/>
      <c r="J37" s="144"/>
      <c r="K37" s="144"/>
      <c r="L37" s="144"/>
      <c r="M37" s="144"/>
      <c r="N37" s="145"/>
      <c r="O37" s="21"/>
      <c r="P37" s="102"/>
      <c r="Q37" s="102"/>
      <c r="R37" s="102"/>
    </row>
    <row r="38" spans="1:18" ht="38.450000000000003" customHeight="1" x14ac:dyDescent="0.25">
      <c r="A38" s="27"/>
      <c r="B38" s="28"/>
      <c r="C38" s="29"/>
      <c r="D38" s="29"/>
      <c r="E38" s="29"/>
      <c r="F38" s="29"/>
      <c r="G38" s="29"/>
      <c r="H38" s="29"/>
      <c r="I38" s="29"/>
      <c r="J38" s="29"/>
      <c r="K38" s="29"/>
      <c r="L38" s="29"/>
      <c r="M38" s="29"/>
      <c r="N38" s="30"/>
      <c r="O38" s="21"/>
      <c r="P38" s="102"/>
      <c r="Q38" s="102"/>
      <c r="R38" s="102"/>
    </row>
    <row r="39" spans="1:18" ht="33.75" customHeight="1" x14ac:dyDescent="0.25">
      <c r="A39" s="31"/>
      <c r="B39" s="32"/>
      <c r="C39" s="33"/>
      <c r="D39" s="33"/>
      <c r="E39" s="33"/>
      <c r="F39" s="33"/>
      <c r="G39" s="34"/>
      <c r="H39" s="34"/>
      <c r="I39" s="34"/>
      <c r="J39" s="34"/>
      <c r="K39" s="34"/>
      <c r="L39" s="34"/>
      <c r="M39" s="34"/>
      <c r="N39" s="35"/>
      <c r="O39" s="21"/>
      <c r="P39" s="102"/>
      <c r="Q39" s="102"/>
      <c r="R39" s="102"/>
    </row>
    <row r="40" spans="1:18" ht="33.75" customHeight="1" x14ac:dyDescent="0.25">
      <c r="A40" s="36"/>
      <c r="B40" s="34"/>
      <c r="C40" s="34"/>
      <c r="D40" s="37"/>
      <c r="E40" s="34"/>
      <c r="F40" s="34"/>
      <c r="G40" s="34"/>
      <c r="H40" s="34"/>
      <c r="I40" s="34"/>
      <c r="J40" s="34"/>
      <c r="K40" s="34"/>
      <c r="L40" s="34"/>
      <c r="M40" s="34"/>
      <c r="N40" s="35"/>
      <c r="O40" s="21"/>
      <c r="P40" s="102"/>
      <c r="Q40" s="102"/>
      <c r="R40" s="102"/>
    </row>
    <row r="41" spans="1:18" ht="33.75" customHeight="1" x14ac:dyDescent="0.25">
      <c r="A41" s="36"/>
      <c r="B41" s="34"/>
      <c r="C41" s="34"/>
      <c r="D41" s="37"/>
      <c r="E41" s="34"/>
      <c r="F41" s="34"/>
      <c r="G41" s="34"/>
      <c r="H41" s="34"/>
      <c r="I41" s="34"/>
      <c r="J41" s="34"/>
      <c r="K41" s="34"/>
      <c r="L41" s="34"/>
      <c r="M41" s="34"/>
      <c r="N41" s="35"/>
      <c r="O41" s="21"/>
      <c r="P41" s="102"/>
      <c r="Q41" s="102"/>
      <c r="R41" s="102"/>
    </row>
    <row r="42" spans="1:18" ht="33.75" customHeight="1" x14ac:dyDescent="0.25">
      <c r="A42" s="36"/>
      <c r="B42" s="34"/>
      <c r="C42" s="34"/>
      <c r="D42" s="37"/>
      <c r="E42" s="34"/>
      <c r="F42" s="34"/>
      <c r="G42" s="34"/>
      <c r="H42" s="34"/>
      <c r="I42" s="34"/>
      <c r="J42" s="34"/>
      <c r="K42" s="34"/>
      <c r="L42" s="34"/>
      <c r="M42" s="34"/>
      <c r="N42" s="35"/>
      <c r="O42" s="21"/>
      <c r="P42" s="102"/>
      <c r="Q42" s="102"/>
      <c r="R42" s="102"/>
    </row>
    <row r="43" spans="1:18" ht="33.75" customHeight="1" x14ac:dyDescent="0.25">
      <c r="A43" s="36"/>
      <c r="B43" s="34"/>
      <c r="C43" s="34"/>
      <c r="D43" s="37"/>
      <c r="E43" s="34"/>
      <c r="F43" s="34"/>
      <c r="G43" s="34"/>
      <c r="H43" s="34"/>
      <c r="I43" s="34"/>
      <c r="J43" s="34"/>
      <c r="K43" s="34"/>
      <c r="L43" s="34"/>
      <c r="M43" s="34"/>
      <c r="N43" s="35"/>
      <c r="O43" s="21"/>
      <c r="P43" s="102"/>
      <c r="Q43" s="102"/>
      <c r="R43" s="102"/>
    </row>
    <row r="44" spans="1:18" ht="33.75" customHeight="1" x14ac:dyDescent="0.25">
      <c r="A44" s="36"/>
      <c r="B44" s="34"/>
      <c r="C44" s="34"/>
      <c r="D44" s="37"/>
      <c r="E44" s="34"/>
      <c r="F44" s="34"/>
      <c r="G44" s="34"/>
      <c r="H44" s="34"/>
      <c r="I44" s="34"/>
      <c r="J44" s="34"/>
      <c r="K44" s="34"/>
      <c r="L44" s="34"/>
      <c r="M44" s="34"/>
      <c r="N44" s="35"/>
      <c r="O44" s="21"/>
      <c r="P44" s="102"/>
      <c r="Q44" s="102"/>
      <c r="R44" s="102"/>
    </row>
    <row r="45" spans="1:18" ht="33.75" customHeight="1" x14ac:dyDescent="0.25">
      <c r="A45" s="36"/>
      <c r="B45" s="34"/>
      <c r="C45" s="34"/>
      <c r="D45" s="37"/>
      <c r="E45" s="34"/>
      <c r="F45" s="34"/>
      <c r="G45" s="34"/>
      <c r="H45" s="34"/>
      <c r="I45" s="34"/>
      <c r="J45" s="34"/>
      <c r="K45" s="34"/>
      <c r="L45" s="34"/>
      <c r="M45" s="34"/>
      <c r="N45" s="35"/>
      <c r="O45" s="21"/>
      <c r="P45" s="102"/>
      <c r="Q45" s="102"/>
      <c r="R45" s="102"/>
    </row>
    <row r="46" spans="1:18" ht="33.75" customHeight="1" x14ac:dyDescent="0.25">
      <c r="A46" s="36"/>
      <c r="B46" s="34"/>
      <c r="C46" s="34"/>
      <c r="D46" s="37"/>
      <c r="E46" s="34"/>
      <c r="F46" s="34"/>
      <c r="G46" s="34"/>
      <c r="H46" s="34"/>
      <c r="I46" s="34"/>
      <c r="J46" s="34"/>
      <c r="K46" s="34"/>
      <c r="L46" s="34"/>
      <c r="M46" s="34"/>
      <c r="N46" s="35"/>
      <c r="O46" s="21"/>
      <c r="P46" s="102"/>
      <c r="Q46" s="102"/>
      <c r="R46" s="102"/>
    </row>
    <row r="47" spans="1:18" ht="33.75" customHeight="1" x14ac:dyDescent="0.25">
      <c r="A47" s="36"/>
      <c r="B47" s="34"/>
      <c r="C47" s="34"/>
      <c r="D47" s="37"/>
      <c r="E47" s="34"/>
      <c r="F47" s="34"/>
      <c r="G47" s="34"/>
      <c r="H47" s="34"/>
      <c r="I47" s="34"/>
      <c r="J47" s="34"/>
      <c r="K47" s="34"/>
      <c r="L47" s="34"/>
      <c r="M47" s="34"/>
      <c r="N47" s="35"/>
      <c r="O47" s="21"/>
      <c r="P47" s="102"/>
      <c r="Q47" s="102"/>
      <c r="R47" s="102"/>
    </row>
    <row r="48" spans="1:18" ht="33.75" customHeight="1" x14ac:dyDescent="0.25">
      <c r="A48" s="36"/>
      <c r="B48" s="34"/>
      <c r="C48" s="34"/>
      <c r="D48" s="37"/>
      <c r="E48" s="34"/>
      <c r="F48" s="34"/>
      <c r="G48" s="34"/>
      <c r="H48" s="34"/>
      <c r="I48" s="34"/>
      <c r="J48" s="34"/>
      <c r="K48" s="34"/>
      <c r="L48" s="34"/>
      <c r="M48" s="34"/>
      <c r="N48" s="35"/>
      <c r="O48" s="21"/>
      <c r="P48" s="102"/>
      <c r="Q48" s="102"/>
      <c r="R48" s="102"/>
    </row>
    <row r="49" spans="1:18" ht="33.75" customHeight="1" x14ac:dyDescent="0.25">
      <c r="A49" s="36"/>
      <c r="B49" s="34"/>
      <c r="C49" s="34"/>
      <c r="D49" s="37"/>
      <c r="E49" s="34"/>
      <c r="F49" s="34"/>
      <c r="G49" s="34"/>
      <c r="H49" s="34"/>
      <c r="I49" s="34"/>
      <c r="J49" s="34"/>
      <c r="K49" s="34"/>
      <c r="L49" s="34"/>
      <c r="M49" s="34"/>
      <c r="N49" s="35"/>
      <c r="O49" s="21"/>
      <c r="P49" s="102"/>
      <c r="Q49" s="102"/>
      <c r="R49" s="102"/>
    </row>
    <row r="50" spans="1:18" ht="33.75" customHeight="1" x14ac:dyDescent="0.25">
      <c r="A50" s="36"/>
      <c r="B50" s="34"/>
      <c r="C50" s="34"/>
      <c r="D50" s="37"/>
      <c r="E50" s="34"/>
      <c r="F50" s="34"/>
      <c r="G50" s="34"/>
      <c r="H50" s="34"/>
      <c r="I50" s="34"/>
      <c r="J50" s="34"/>
      <c r="K50" s="34"/>
      <c r="L50" s="34"/>
      <c r="M50" s="34"/>
      <c r="N50" s="35"/>
      <c r="O50" s="21"/>
      <c r="P50" s="102"/>
      <c r="Q50" s="102"/>
      <c r="R50" s="102"/>
    </row>
    <row r="51" spans="1:18" ht="33.75" customHeight="1" thickBot="1" x14ac:dyDescent="0.3">
      <c r="A51" s="36"/>
      <c r="B51" s="34"/>
      <c r="C51" s="34"/>
      <c r="D51" s="38"/>
      <c r="E51" s="39"/>
      <c r="F51" s="39"/>
      <c r="G51" s="39"/>
      <c r="H51" s="39"/>
      <c r="I51" s="39"/>
      <c r="J51" s="39"/>
      <c r="K51" s="39"/>
      <c r="L51" s="39"/>
      <c r="M51" s="34"/>
      <c r="N51" s="35"/>
      <c r="O51" s="21"/>
      <c r="P51" s="102"/>
      <c r="Q51" s="102"/>
      <c r="R51" s="102"/>
    </row>
    <row r="52" spans="1:18" ht="33.75" customHeight="1" x14ac:dyDescent="0.25">
      <c r="A52" s="36"/>
      <c r="B52" s="34"/>
      <c r="C52" s="34"/>
      <c r="D52" s="34"/>
      <c r="E52" s="40"/>
      <c r="F52" s="34"/>
      <c r="G52" s="34"/>
      <c r="H52" s="34"/>
      <c r="I52" s="34"/>
      <c r="J52" s="34"/>
      <c r="K52" s="34"/>
      <c r="L52" s="34"/>
      <c r="M52" s="34"/>
      <c r="N52" s="35"/>
      <c r="O52" s="21"/>
      <c r="P52" s="102"/>
      <c r="Q52" s="102"/>
      <c r="R52" s="102"/>
    </row>
    <row r="53" spans="1:18" ht="36" customHeight="1" thickBot="1" x14ac:dyDescent="0.3">
      <c r="A53" s="36"/>
      <c r="B53" s="34"/>
      <c r="C53" s="34"/>
      <c r="D53" s="34"/>
      <c r="E53" s="34"/>
      <c r="F53" s="34"/>
      <c r="G53" s="34"/>
      <c r="H53" s="34"/>
      <c r="I53" s="34"/>
      <c r="J53" s="34"/>
      <c r="K53" s="34"/>
      <c r="L53" s="34"/>
      <c r="M53" s="34"/>
      <c r="N53" s="35"/>
      <c r="O53" s="21"/>
      <c r="P53" s="102"/>
      <c r="Q53" s="102"/>
      <c r="R53" s="102"/>
    </row>
    <row r="54" spans="1:18" ht="56.25" customHeight="1" thickBot="1" x14ac:dyDescent="0.3">
      <c r="A54" s="36"/>
      <c r="B54" s="34"/>
      <c r="C54" s="34"/>
      <c r="D54" s="166" t="s">
        <v>29</v>
      </c>
      <c r="E54" s="167"/>
      <c r="F54" s="167"/>
      <c r="G54" s="167"/>
      <c r="H54" s="167"/>
      <c r="I54" s="167"/>
      <c r="J54" s="167"/>
      <c r="K54" s="167"/>
      <c r="L54" s="168"/>
      <c r="M54" s="34"/>
      <c r="N54" s="35"/>
      <c r="O54" s="21"/>
      <c r="P54" s="102"/>
      <c r="Q54" s="102"/>
      <c r="R54" s="102"/>
    </row>
    <row r="55" spans="1:18" ht="33.75" customHeight="1" x14ac:dyDescent="0.25">
      <c r="A55" s="41"/>
      <c r="B55" s="42"/>
      <c r="C55" s="42"/>
      <c r="D55" s="43"/>
      <c r="E55" s="43"/>
      <c r="F55" s="43"/>
      <c r="G55" s="43"/>
      <c r="H55" s="43"/>
      <c r="I55" s="43"/>
      <c r="J55" s="43"/>
      <c r="K55" s="43"/>
      <c r="L55" s="43"/>
      <c r="M55" s="42"/>
      <c r="N55" s="44"/>
      <c r="O55" s="21"/>
      <c r="P55" s="102"/>
      <c r="Q55" s="102"/>
      <c r="R55" s="102"/>
    </row>
    <row r="56" spans="1:18" ht="33.75" customHeight="1" x14ac:dyDescent="0.25">
      <c r="A56" s="104"/>
      <c r="B56" s="21"/>
      <c r="C56" s="21"/>
      <c r="D56" s="21"/>
      <c r="E56" s="21"/>
      <c r="F56" s="21"/>
      <c r="G56" s="21"/>
      <c r="H56" s="21"/>
      <c r="I56" s="21"/>
      <c r="J56" s="21"/>
      <c r="K56" s="21"/>
      <c r="L56" s="21"/>
      <c r="M56" s="21"/>
      <c r="N56" s="21"/>
      <c r="O56" s="21"/>
      <c r="P56" s="102"/>
      <c r="Q56" s="102"/>
      <c r="R56" s="102"/>
    </row>
    <row r="57" spans="1:18" ht="33.75" customHeight="1" x14ac:dyDescent="0.25">
      <c r="A57" s="21"/>
      <c r="B57" s="105" t="s">
        <v>50</v>
      </c>
      <c r="C57" s="21"/>
      <c r="D57" s="106" t="s">
        <v>51</v>
      </c>
      <c r="E57" s="106" t="s">
        <v>52</v>
      </c>
      <c r="F57" s="107"/>
      <c r="G57" s="106" t="s">
        <v>51</v>
      </c>
      <c r="H57" s="118" t="s">
        <v>200</v>
      </c>
      <c r="I57" s="118"/>
      <c r="J57" s="118"/>
      <c r="K57" s="118"/>
      <c r="L57" s="118"/>
      <c r="M57" s="118"/>
      <c r="N57" s="118"/>
      <c r="O57" s="21"/>
      <c r="P57" s="102"/>
      <c r="Q57" s="102"/>
      <c r="R57" s="102"/>
    </row>
    <row r="58" spans="1:18" ht="33.75" customHeight="1" x14ac:dyDescent="0.25">
      <c r="A58" s="21"/>
      <c r="B58" s="117" t="s">
        <v>199</v>
      </c>
      <c r="C58" s="21"/>
      <c r="D58" s="106"/>
      <c r="E58" s="106"/>
      <c r="F58" s="107"/>
      <c r="G58" s="106"/>
      <c r="H58" s="118"/>
      <c r="I58" s="118"/>
      <c r="J58" s="118"/>
      <c r="K58" s="118"/>
      <c r="L58" s="118"/>
      <c r="M58" s="118"/>
      <c r="N58" s="118"/>
      <c r="O58" s="21"/>
      <c r="P58" s="102"/>
      <c r="Q58" s="102"/>
      <c r="R58" s="102"/>
    </row>
    <row r="59" spans="1:18" ht="34.5" customHeight="1" x14ac:dyDescent="0.25">
      <c r="A59" s="21"/>
      <c r="B59" s="163" t="s">
        <v>53</v>
      </c>
      <c r="C59" s="163"/>
      <c r="D59" s="21"/>
      <c r="E59" s="21"/>
      <c r="F59" s="118" t="s">
        <v>201</v>
      </c>
      <c r="G59" s="118"/>
      <c r="H59" s="118"/>
      <c r="I59" s="118"/>
      <c r="J59" s="118"/>
      <c r="K59" s="118"/>
      <c r="L59" s="21"/>
      <c r="M59" s="21"/>
      <c r="N59" s="21"/>
      <c r="O59" s="21"/>
      <c r="P59" s="102"/>
      <c r="Q59" s="102"/>
      <c r="R59" s="102"/>
    </row>
    <row r="60" spans="1:18" ht="33.75" customHeight="1" x14ac:dyDescent="0.3">
      <c r="A60" s="104"/>
      <c r="B60" s="164" t="s">
        <v>197</v>
      </c>
      <c r="C60" s="164"/>
      <c r="D60" s="164"/>
      <c r="E60" s="164"/>
      <c r="F60" s="164"/>
      <c r="G60" s="164"/>
      <c r="H60" s="164"/>
      <c r="I60" s="164"/>
      <c r="J60" s="164"/>
      <c r="K60" s="164"/>
      <c r="L60" s="164"/>
      <c r="M60" s="164"/>
      <c r="N60" s="164"/>
      <c r="O60" s="21"/>
      <c r="P60" s="102"/>
      <c r="Q60" s="102"/>
      <c r="R60" s="102"/>
    </row>
    <row r="61" spans="1:18" ht="19.149999999999999" customHeight="1" x14ac:dyDescent="0.3">
      <c r="A61" s="104"/>
      <c r="B61" s="140" t="s">
        <v>55</v>
      </c>
      <c r="C61" s="140"/>
      <c r="D61" s="140"/>
      <c r="E61" s="140"/>
      <c r="F61" s="140"/>
      <c r="G61" s="140"/>
      <c r="H61" s="140"/>
      <c r="I61" s="140"/>
      <c r="J61" s="140"/>
      <c r="K61" s="140"/>
      <c r="L61" s="140"/>
      <c r="M61" s="140"/>
      <c r="N61" s="140"/>
      <c r="O61" s="21"/>
      <c r="P61" s="102"/>
      <c r="Q61" s="102"/>
      <c r="R61" s="102"/>
    </row>
    <row r="62" spans="1:18" x14ac:dyDescent="0.25">
      <c r="A62" s="21"/>
      <c r="B62" s="21"/>
      <c r="C62" s="21"/>
      <c r="D62" s="21"/>
      <c r="E62" s="21"/>
      <c r="F62" s="21"/>
      <c r="G62" s="21"/>
      <c r="H62" s="21"/>
      <c r="I62" s="21"/>
      <c r="J62" s="21"/>
      <c r="K62" s="21"/>
      <c r="L62" s="21"/>
      <c r="M62" s="21"/>
      <c r="N62" s="21"/>
      <c r="O62" s="21"/>
      <c r="P62" s="102"/>
      <c r="Q62" s="102"/>
      <c r="R62" s="102"/>
    </row>
    <row r="63" spans="1:18" ht="33" customHeight="1" x14ac:dyDescent="0.25">
      <c r="A63" s="21"/>
      <c r="B63" s="118" t="s">
        <v>198</v>
      </c>
      <c r="C63" s="118"/>
      <c r="D63" s="118"/>
      <c r="E63" s="118"/>
      <c r="F63" s="118"/>
      <c r="G63" s="118"/>
      <c r="H63" s="118"/>
      <c r="I63" s="118"/>
      <c r="J63" s="118"/>
      <c r="K63" s="118"/>
      <c r="L63" s="118"/>
      <c r="M63" s="21"/>
      <c r="N63" s="21"/>
      <c r="O63" s="21"/>
      <c r="P63" s="102"/>
      <c r="Q63" s="102"/>
      <c r="R63" s="102"/>
    </row>
    <row r="64" spans="1:18" x14ac:dyDescent="0.25">
      <c r="A64" s="21"/>
      <c r="B64" s="21"/>
      <c r="C64" s="21"/>
      <c r="D64" s="21"/>
      <c r="E64" s="21"/>
      <c r="F64" s="21"/>
      <c r="G64" s="21"/>
      <c r="H64" s="21"/>
      <c r="I64" s="21"/>
      <c r="J64" s="21"/>
      <c r="K64" s="21"/>
      <c r="L64" s="21"/>
      <c r="M64" s="21"/>
      <c r="N64" s="21"/>
      <c r="O64" s="21"/>
      <c r="P64" s="102"/>
      <c r="Q64" s="102"/>
      <c r="R64" s="102"/>
    </row>
    <row r="65" spans="1:18" ht="18.75" x14ac:dyDescent="0.25">
      <c r="A65" s="21"/>
      <c r="B65" s="163" t="s">
        <v>71</v>
      </c>
      <c r="C65" s="163"/>
      <c r="D65" s="163"/>
      <c r="E65" s="163"/>
      <c r="F65" s="163"/>
      <c r="G65" s="163"/>
      <c r="H65" s="163"/>
      <c r="I65" s="163"/>
      <c r="J65" s="163"/>
      <c r="K65" s="163"/>
      <c r="L65" s="163"/>
      <c r="M65" s="21"/>
      <c r="N65" s="21"/>
      <c r="O65" s="21"/>
      <c r="P65" s="102"/>
      <c r="Q65" s="102"/>
      <c r="R65" s="102"/>
    </row>
    <row r="66" spans="1:18" ht="15.75" thickBot="1" x14ac:dyDescent="0.3">
      <c r="A66" s="21"/>
      <c r="B66" s="21"/>
      <c r="C66" s="21"/>
      <c r="D66" s="21"/>
      <c r="E66" s="21"/>
      <c r="F66" s="21"/>
      <c r="G66" s="21"/>
      <c r="H66" s="21"/>
      <c r="I66" s="21"/>
      <c r="J66" s="21"/>
      <c r="K66" s="21"/>
      <c r="L66" s="21"/>
      <c r="M66" s="21"/>
      <c r="N66" s="21"/>
      <c r="O66" s="21"/>
      <c r="P66" s="102"/>
      <c r="Q66" s="102"/>
      <c r="R66" s="102"/>
    </row>
    <row r="67" spans="1:18" ht="60.6" customHeight="1" thickBot="1" x14ac:dyDescent="0.3">
      <c r="A67" s="21"/>
      <c r="B67" s="170"/>
      <c r="C67" s="171"/>
      <c r="D67" s="171"/>
      <c r="E67" s="171"/>
      <c r="F67" s="171"/>
      <c r="G67" s="171"/>
      <c r="H67" s="172"/>
      <c r="I67" s="21"/>
      <c r="J67" s="21"/>
      <c r="K67" s="21"/>
      <c r="L67" s="21"/>
      <c r="M67" s="21"/>
      <c r="N67" s="21"/>
      <c r="O67" s="21"/>
      <c r="P67" s="102"/>
      <c r="Q67" s="102"/>
      <c r="R67" s="102"/>
    </row>
    <row r="68" spans="1:18" ht="37.9" customHeight="1" thickBot="1" x14ac:dyDescent="0.3">
      <c r="A68" s="21"/>
      <c r="B68" s="21"/>
      <c r="C68" s="21"/>
      <c r="D68" s="21"/>
      <c r="E68" s="21"/>
      <c r="F68" s="21"/>
      <c r="G68" s="21"/>
      <c r="H68" s="21"/>
      <c r="I68" s="21"/>
      <c r="J68" s="21"/>
      <c r="K68" s="21"/>
      <c r="L68" s="21"/>
      <c r="M68" s="21"/>
      <c r="N68" s="21"/>
      <c r="O68" s="21"/>
      <c r="P68" s="102"/>
      <c r="Q68" s="102"/>
      <c r="R68" s="102"/>
    </row>
    <row r="69" spans="1:18" ht="180" customHeight="1" thickBot="1" x14ac:dyDescent="0.3">
      <c r="A69" s="108" t="s">
        <v>13</v>
      </c>
      <c r="B69" s="146" t="s">
        <v>56</v>
      </c>
      <c r="C69" s="146"/>
      <c r="D69" s="147"/>
      <c r="E69" s="170"/>
      <c r="F69" s="171"/>
      <c r="G69" s="171"/>
      <c r="H69" s="171"/>
      <c r="I69" s="172"/>
      <c r="J69" s="152" t="s">
        <v>57</v>
      </c>
      <c r="K69" s="152"/>
      <c r="L69" s="152"/>
      <c r="M69" s="152"/>
      <c r="N69" s="153"/>
      <c r="O69" s="21"/>
      <c r="P69" s="102"/>
      <c r="Q69" s="102"/>
      <c r="R69" s="102"/>
    </row>
    <row r="70" spans="1:18" x14ac:dyDescent="0.25">
      <c r="A70" s="21"/>
      <c r="B70" s="21"/>
      <c r="C70" s="21"/>
      <c r="D70" s="21"/>
      <c r="E70" s="21"/>
      <c r="F70" s="21"/>
      <c r="G70" s="21"/>
      <c r="H70" s="21"/>
      <c r="I70" s="21"/>
      <c r="J70" s="21"/>
      <c r="K70" s="21"/>
      <c r="L70" s="21"/>
      <c r="M70" s="21"/>
      <c r="N70" s="21"/>
      <c r="O70" s="21"/>
      <c r="P70" s="102"/>
      <c r="Q70" s="102"/>
      <c r="R70" s="102"/>
    </row>
    <row r="71" spans="1:18" ht="18.75" x14ac:dyDescent="0.3">
      <c r="A71" s="21"/>
      <c r="B71" s="140" t="s">
        <v>145</v>
      </c>
      <c r="C71" s="140"/>
      <c r="D71" s="140"/>
      <c r="E71" s="140"/>
      <c r="F71" s="140"/>
      <c r="G71" s="140"/>
      <c r="H71" s="140"/>
      <c r="I71" s="140"/>
      <c r="J71" s="140"/>
      <c r="K71" s="140"/>
      <c r="L71" s="140"/>
      <c r="M71" s="140"/>
      <c r="N71" s="140"/>
      <c r="O71" s="21"/>
      <c r="P71" s="102"/>
      <c r="Q71" s="102"/>
      <c r="R71" s="102"/>
    </row>
    <row r="72" spans="1:18" ht="18.75" x14ac:dyDescent="0.3">
      <c r="A72" s="21"/>
      <c r="B72" s="140" t="s">
        <v>146</v>
      </c>
      <c r="C72" s="140"/>
      <c r="D72" s="140"/>
      <c r="E72" s="140"/>
      <c r="F72" s="140"/>
      <c r="G72" s="140"/>
      <c r="H72" s="140"/>
      <c r="I72" s="140"/>
      <c r="J72" s="140"/>
      <c r="K72" s="140"/>
      <c r="L72" s="140"/>
      <c r="M72" s="140"/>
      <c r="N72" s="140"/>
      <c r="O72" s="21"/>
      <c r="P72" s="102"/>
      <c r="Q72" s="102"/>
      <c r="R72" s="102"/>
    </row>
    <row r="73" spans="1:18" ht="18.75" x14ac:dyDescent="0.3">
      <c r="A73" s="21"/>
      <c r="B73" s="140" t="s">
        <v>189</v>
      </c>
      <c r="C73" s="140"/>
      <c r="D73" s="140"/>
      <c r="E73" s="140"/>
      <c r="F73" s="140"/>
      <c r="G73" s="140"/>
      <c r="H73" s="140"/>
      <c r="I73" s="140"/>
      <c r="J73" s="140"/>
      <c r="K73" s="140"/>
      <c r="L73" s="140"/>
      <c r="M73" s="140"/>
      <c r="N73" s="140"/>
      <c r="O73" s="21"/>
      <c r="P73" s="102"/>
      <c r="Q73" s="102"/>
      <c r="R73" s="102"/>
    </row>
    <row r="74" spans="1:18" ht="37.5" customHeight="1" x14ac:dyDescent="0.25">
      <c r="A74" s="21"/>
      <c r="B74" s="142" t="s">
        <v>147</v>
      </c>
      <c r="C74" s="142"/>
      <c r="D74" s="142"/>
      <c r="E74" s="142"/>
      <c r="F74" s="142"/>
      <c r="G74" s="142"/>
      <c r="H74" s="142"/>
      <c r="I74" s="142"/>
      <c r="J74" s="142"/>
      <c r="K74" s="142"/>
      <c r="L74" s="142"/>
      <c r="M74" s="142"/>
      <c r="N74" s="142"/>
      <c r="O74" s="21"/>
      <c r="P74" s="102"/>
      <c r="Q74" s="102"/>
      <c r="R74" s="102"/>
    </row>
    <row r="75" spans="1:18" ht="42" customHeight="1" x14ac:dyDescent="0.35">
      <c r="A75" s="21"/>
      <c r="B75" s="141" t="s">
        <v>215</v>
      </c>
      <c r="C75" s="141"/>
      <c r="D75" s="141"/>
      <c r="E75" s="141"/>
      <c r="F75" s="141"/>
      <c r="G75" s="141"/>
      <c r="H75" s="141"/>
      <c r="I75" s="141"/>
      <c r="J75" s="141"/>
      <c r="K75" s="141"/>
      <c r="L75" s="141"/>
      <c r="M75" s="141"/>
      <c r="N75" s="141"/>
      <c r="O75" s="21"/>
      <c r="P75" s="102"/>
      <c r="Q75" s="102"/>
      <c r="R75" s="102"/>
    </row>
    <row r="76" spans="1:18" ht="18.75" x14ac:dyDescent="0.3">
      <c r="A76" s="21"/>
      <c r="B76" s="47"/>
      <c r="C76" s="21"/>
      <c r="D76" s="21"/>
      <c r="E76" s="21"/>
      <c r="F76" s="21"/>
      <c r="G76" s="21"/>
      <c r="H76" s="21"/>
      <c r="I76" s="21"/>
      <c r="J76" s="21"/>
      <c r="K76" s="21"/>
      <c r="L76" s="21"/>
      <c r="M76" s="21"/>
      <c r="N76" s="21"/>
      <c r="O76" s="21"/>
      <c r="P76" s="102"/>
      <c r="Q76" s="102"/>
      <c r="R76" s="102"/>
    </row>
    <row r="77" spans="1:18" x14ac:dyDescent="0.25">
      <c r="A77" s="21"/>
      <c r="B77" s="21"/>
      <c r="C77" s="21"/>
      <c r="D77" s="21"/>
      <c r="E77" s="21"/>
      <c r="F77" s="21"/>
      <c r="G77" s="21"/>
      <c r="H77" s="21"/>
      <c r="I77" s="21"/>
      <c r="J77" s="21"/>
      <c r="K77" s="21"/>
      <c r="L77" s="21"/>
      <c r="M77" s="21"/>
      <c r="N77" s="21"/>
      <c r="O77" s="21"/>
      <c r="P77" s="102"/>
      <c r="Q77" s="102"/>
      <c r="R77" s="102"/>
    </row>
    <row r="78" spans="1:18" x14ac:dyDescent="0.25">
      <c r="A78" s="102"/>
      <c r="B78" s="102"/>
      <c r="C78" s="102"/>
      <c r="D78" s="102"/>
      <c r="E78" s="102"/>
      <c r="F78" s="102"/>
      <c r="G78" s="102"/>
      <c r="H78" s="102"/>
      <c r="I78" s="102"/>
      <c r="J78" s="102"/>
      <c r="K78" s="102"/>
      <c r="L78" s="102"/>
      <c r="M78" s="102"/>
      <c r="N78" s="102"/>
      <c r="O78" s="102"/>
      <c r="P78" s="102"/>
      <c r="Q78" s="102"/>
      <c r="R78" s="102"/>
    </row>
    <row r="79" spans="1:18" x14ac:dyDescent="0.25">
      <c r="A79" s="102"/>
      <c r="B79" s="102"/>
      <c r="C79" s="102"/>
      <c r="D79" s="102"/>
      <c r="E79" s="102"/>
      <c r="F79" s="102"/>
      <c r="G79" s="102"/>
      <c r="H79" s="102"/>
      <c r="I79" s="102"/>
      <c r="J79" s="102"/>
      <c r="K79" s="102"/>
      <c r="L79" s="102"/>
      <c r="M79" s="102"/>
      <c r="N79" s="102"/>
      <c r="O79" s="102"/>
      <c r="P79" s="102"/>
      <c r="Q79" s="102"/>
      <c r="R79" s="102"/>
    </row>
    <row r="80" spans="1:18" x14ac:dyDescent="0.25">
      <c r="A80" s="102"/>
      <c r="B80" s="102"/>
      <c r="C80" s="102"/>
      <c r="D80" s="102"/>
      <c r="E80" s="102"/>
      <c r="F80" s="102"/>
      <c r="G80" s="102"/>
      <c r="H80" s="102"/>
      <c r="I80" s="102"/>
      <c r="J80" s="102"/>
      <c r="K80" s="102"/>
      <c r="L80" s="102"/>
      <c r="M80" s="102"/>
      <c r="N80" s="102"/>
      <c r="O80" s="102"/>
      <c r="P80" s="102"/>
      <c r="Q80" s="102"/>
      <c r="R80" s="102"/>
    </row>
    <row r="81" spans="1:18" x14ac:dyDescent="0.25">
      <c r="A81" s="102"/>
      <c r="B81" s="102"/>
      <c r="C81" s="102"/>
      <c r="D81" s="102"/>
      <c r="E81" s="102"/>
      <c r="F81" s="102"/>
      <c r="G81" s="102"/>
      <c r="H81" s="102"/>
      <c r="I81" s="102"/>
      <c r="J81" s="102"/>
      <c r="K81" s="102"/>
      <c r="L81" s="102"/>
      <c r="M81" s="102"/>
      <c r="N81" s="102"/>
      <c r="O81" s="102"/>
      <c r="P81" s="102"/>
      <c r="Q81" s="102"/>
      <c r="R81" s="102"/>
    </row>
    <row r="82" spans="1:18" x14ac:dyDescent="0.25">
      <c r="A82" s="102"/>
      <c r="B82" s="102"/>
      <c r="C82" s="102"/>
      <c r="D82" s="102"/>
      <c r="E82" s="102"/>
      <c r="F82" s="102"/>
      <c r="G82" s="102"/>
      <c r="H82" s="102"/>
      <c r="I82" s="102"/>
      <c r="J82" s="102"/>
      <c r="K82" s="102"/>
      <c r="L82" s="102"/>
      <c r="M82" s="102"/>
      <c r="N82" s="102"/>
      <c r="O82" s="102"/>
      <c r="P82" s="102"/>
      <c r="Q82" s="102"/>
      <c r="R82" s="102"/>
    </row>
    <row r="83" spans="1:18" x14ac:dyDescent="0.25">
      <c r="A83" s="102"/>
      <c r="B83" s="102"/>
      <c r="C83" s="102"/>
      <c r="D83" s="102"/>
      <c r="E83" s="102"/>
      <c r="F83" s="102"/>
      <c r="G83" s="102"/>
      <c r="H83" s="102"/>
      <c r="I83" s="102"/>
      <c r="J83" s="102"/>
      <c r="K83" s="102"/>
      <c r="L83" s="102"/>
      <c r="M83" s="102"/>
      <c r="N83" s="102"/>
      <c r="O83" s="102"/>
      <c r="P83" s="102"/>
      <c r="Q83" s="102"/>
      <c r="R83" s="102"/>
    </row>
    <row r="84" spans="1:18" x14ac:dyDescent="0.25">
      <c r="A84" s="102"/>
      <c r="B84" s="102"/>
      <c r="C84" s="102"/>
      <c r="D84" s="102"/>
      <c r="E84" s="102"/>
      <c r="F84" s="102"/>
      <c r="G84" s="102"/>
      <c r="H84" s="102"/>
      <c r="I84" s="102"/>
      <c r="J84" s="102"/>
      <c r="K84" s="102"/>
      <c r="L84" s="102"/>
      <c r="M84" s="102"/>
      <c r="N84" s="102"/>
      <c r="O84" s="102"/>
      <c r="P84" s="102"/>
      <c r="Q84" s="102"/>
      <c r="R84" s="102"/>
    </row>
    <row r="85" spans="1:18" x14ac:dyDescent="0.25">
      <c r="A85" s="102"/>
      <c r="B85" s="102"/>
      <c r="C85" s="102"/>
      <c r="D85" s="102"/>
      <c r="E85" s="102"/>
      <c r="F85" s="102"/>
      <c r="G85" s="102"/>
      <c r="H85" s="102"/>
      <c r="I85" s="102"/>
      <c r="J85" s="102"/>
      <c r="K85" s="102"/>
      <c r="L85" s="102"/>
      <c r="M85" s="102"/>
      <c r="N85" s="102"/>
      <c r="O85" s="102"/>
      <c r="P85" s="102"/>
      <c r="Q85" s="102"/>
      <c r="R85" s="102"/>
    </row>
    <row r="86" spans="1:18" x14ac:dyDescent="0.25">
      <c r="A86" s="102"/>
      <c r="B86" s="102"/>
      <c r="C86" s="102"/>
      <c r="D86" s="102"/>
      <c r="E86" s="102"/>
      <c r="F86" s="102"/>
      <c r="G86" s="102"/>
      <c r="H86" s="102"/>
      <c r="I86" s="102"/>
      <c r="J86" s="102"/>
      <c r="K86" s="102"/>
      <c r="L86" s="102"/>
      <c r="M86" s="102"/>
      <c r="N86" s="102"/>
      <c r="O86" s="102"/>
      <c r="P86" s="102"/>
      <c r="Q86" s="102"/>
      <c r="R86" s="102"/>
    </row>
  </sheetData>
  <mergeCells count="46">
    <mergeCell ref="B65:L65"/>
    <mergeCell ref="B67:H67"/>
    <mergeCell ref="B69:D69"/>
    <mergeCell ref="E69:I69"/>
    <mergeCell ref="J69:N69"/>
    <mergeCell ref="A5:N5"/>
    <mergeCell ref="A6:N6"/>
    <mergeCell ref="B59:C59"/>
    <mergeCell ref="B60:N60"/>
    <mergeCell ref="B61:N61"/>
    <mergeCell ref="G24:N24"/>
    <mergeCell ref="G22:N22"/>
    <mergeCell ref="G23:N23"/>
    <mergeCell ref="G21:N21"/>
    <mergeCell ref="G26:N26"/>
    <mergeCell ref="D54:L54"/>
    <mergeCell ref="C35:N35"/>
    <mergeCell ref="A35:B35"/>
    <mergeCell ref="B27:F27"/>
    <mergeCell ref="B28:F28"/>
    <mergeCell ref="B29:F29"/>
    <mergeCell ref="A34:B34"/>
    <mergeCell ref="C33:N33"/>
    <mergeCell ref="C34:N34"/>
    <mergeCell ref="A19:N19"/>
    <mergeCell ref="C30:F31"/>
    <mergeCell ref="A32:B32"/>
    <mergeCell ref="C32:N32"/>
    <mergeCell ref="G29:N29"/>
    <mergeCell ref="B25:F25"/>
    <mergeCell ref="A3:N3"/>
    <mergeCell ref="B73:N73"/>
    <mergeCell ref="B75:N75"/>
    <mergeCell ref="B72:N72"/>
    <mergeCell ref="B74:N74"/>
    <mergeCell ref="A16:N16"/>
    <mergeCell ref="A17:N17"/>
    <mergeCell ref="A18:N18"/>
    <mergeCell ref="A37:N37"/>
    <mergeCell ref="B71:N71"/>
    <mergeCell ref="B26:F26"/>
    <mergeCell ref="B21:F21"/>
    <mergeCell ref="B22:F22"/>
    <mergeCell ref="B23:F23"/>
    <mergeCell ref="B24:F24"/>
    <mergeCell ref="A33:B33"/>
  </mergeCells>
  <pageMargins left="0.70866141732283472" right="0.70866141732283472" top="0.78740157480314965" bottom="0.78740157480314965" header="0.31496062992125984" footer="0.31496062992125984"/>
  <pageSetup paperSize="9" scale="53" orientation="portrait" r:id="rId1"/>
  <headerFooter>
    <oddHeader>&amp;F</oddHeader>
    <oddFooter>&amp;CSeite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opLeftCell="A49" zoomScaleNormal="100" workbookViewId="0">
      <selection activeCell="E72" sqref="E72"/>
    </sheetView>
  </sheetViews>
  <sheetFormatPr baseColWidth="10" defaultRowHeight="15" x14ac:dyDescent="0.25"/>
  <cols>
    <col min="2" max="2" width="21" customWidth="1"/>
    <col min="3" max="3" width="15.28515625" customWidth="1"/>
    <col min="4" max="4" width="12" bestFit="1" customWidth="1"/>
    <col min="5" max="5" width="17" customWidth="1"/>
    <col min="6" max="6" width="18" bestFit="1" customWidth="1"/>
    <col min="8" max="8" width="16.7109375" customWidth="1"/>
  </cols>
  <sheetData>
    <row r="1" spans="1:15" ht="27" thickBot="1" x14ac:dyDescent="0.45">
      <c r="A1" s="136" t="s">
        <v>123</v>
      </c>
      <c r="B1" s="137"/>
      <c r="C1" s="137"/>
      <c r="D1" s="137"/>
      <c r="E1" s="137"/>
      <c r="F1" s="137"/>
      <c r="G1" s="137"/>
      <c r="H1" s="137"/>
      <c r="I1" s="137"/>
      <c r="J1" s="138"/>
      <c r="K1" s="101"/>
      <c r="L1" s="101"/>
      <c r="M1" s="101"/>
      <c r="N1" s="101"/>
      <c r="O1" s="102"/>
    </row>
    <row r="2" spans="1:15" ht="21" x14ac:dyDescent="0.35">
      <c r="A2" s="82"/>
      <c r="B2" s="21"/>
      <c r="C2" s="21"/>
      <c r="D2" s="21"/>
      <c r="E2" s="21"/>
      <c r="F2" s="21"/>
      <c r="G2" s="21"/>
      <c r="H2" s="21"/>
      <c r="I2" s="21"/>
      <c r="J2" s="21"/>
      <c r="K2" s="102"/>
      <c r="L2" s="102"/>
      <c r="M2" s="102"/>
      <c r="N2" s="102"/>
      <c r="O2" s="102"/>
    </row>
    <row r="3" spans="1:15" ht="21" x14ac:dyDescent="0.35">
      <c r="A3" s="82" t="s">
        <v>63</v>
      </c>
      <c r="B3" s="21"/>
      <c r="C3" s="21"/>
      <c r="D3" s="21"/>
      <c r="E3" s="21"/>
      <c r="F3" s="21"/>
      <c r="G3" s="21"/>
      <c r="H3" s="21"/>
      <c r="I3" s="21"/>
      <c r="J3" s="21"/>
      <c r="K3" s="102"/>
      <c r="L3" s="102"/>
      <c r="M3" s="102"/>
      <c r="N3" s="102"/>
      <c r="O3" s="102"/>
    </row>
    <row r="4" spans="1:15" ht="21" x14ac:dyDescent="0.35">
      <c r="A4" s="82" t="s">
        <v>54</v>
      </c>
      <c r="B4" s="21"/>
      <c r="C4" s="21"/>
      <c r="D4" s="21"/>
      <c r="E4" s="21"/>
      <c r="F4" s="21"/>
      <c r="G4" s="21"/>
      <c r="H4" s="21"/>
      <c r="I4" s="21"/>
      <c r="J4" s="21"/>
      <c r="K4" s="102"/>
      <c r="L4" s="102"/>
      <c r="M4" s="102"/>
      <c r="N4" s="102"/>
      <c r="O4" s="102"/>
    </row>
    <row r="5" spans="1:15" ht="21" x14ac:dyDescent="0.35">
      <c r="A5" s="82"/>
      <c r="B5" s="21"/>
      <c r="C5" s="21"/>
      <c r="D5" s="21"/>
      <c r="E5" s="21"/>
      <c r="F5" s="21"/>
      <c r="G5" s="21"/>
      <c r="H5" s="21"/>
      <c r="I5" s="21"/>
      <c r="J5" s="21"/>
      <c r="K5" s="102"/>
      <c r="L5" s="102"/>
      <c r="M5" s="102"/>
      <c r="N5" s="102"/>
      <c r="O5" s="102"/>
    </row>
    <row r="6" spans="1:15" x14ac:dyDescent="0.25">
      <c r="A6" s="21"/>
      <c r="B6" s="21"/>
      <c r="C6" s="21"/>
      <c r="D6" s="21"/>
      <c r="E6" s="21"/>
      <c r="F6" s="21"/>
      <c r="G6" s="21"/>
      <c r="H6" s="21"/>
      <c r="I6" s="21"/>
      <c r="J6" s="21"/>
      <c r="K6" s="102"/>
      <c r="L6" s="102"/>
      <c r="M6" s="102"/>
      <c r="N6" s="102"/>
      <c r="O6" s="102"/>
    </row>
    <row r="7" spans="1:15" ht="21" x14ac:dyDescent="0.35">
      <c r="A7" s="82" t="s">
        <v>63</v>
      </c>
      <c r="B7" s="21"/>
      <c r="C7" s="21"/>
      <c r="D7" s="21"/>
      <c r="E7" s="21"/>
      <c r="F7" s="21"/>
      <c r="G7" s="21"/>
      <c r="H7" s="21"/>
      <c r="I7" s="21"/>
      <c r="J7" s="21"/>
      <c r="K7" s="102"/>
      <c r="L7" s="102"/>
      <c r="M7" s="102"/>
      <c r="N7" s="102"/>
      <c r="O7" s="102"/>
    </row>
    <row r="8" spans="1:15" x14ac:dyDescent="0.25">
      <c r="A8" s="21"/>
      <c r="B8" s="21"/>
      <c r="C8" s="21"/>
      <c r="D8" s="21"/>
      <c r="E8" s="21"/>
      <c r="F8" s="21"/>
      <c r="G8" s="21"/>
      <c r="H8" s="21"/>
      <c r="I8" s="21"/>
      <c r="J8" s="21"/>
      <c r="K8" s="102"/>
      <c r="L8" s="102"/>
      <c r="M8" s="102"/>
      <c r="N8" s="102"/>
      <c r="O8" s="102"/>
    </row>
    <row r="9" spans="1:15" ht="18.75" x14ac:dyDescent="0.3">
      <c r="A9" s="173" t="s">
        <v>4</v>
      </c>
      <c r="B9" s="173"/>
      <c r="C9" s="173"/>
      <c r="D9" s="173"/>
      <c r="E9" s="173"/>
      <c r="F9" s="13" t="s">
        <v>30</v>
      </c>
      <c r="G9" s="21"/>
      <c r="H9" s="21"/>
      <c r="I9" s="21"/>
      <c r="J9" s="21"/>
      <c r="K9" s="102"/>
      <c r="L9" s="102"/>
      <c r="M9" s="102"/>
      <c r="N9" s="102"/>
      <c r="O9" s="102"/>
    </row>
    <row r="10" spans="1:15" ht="18.75" x14ac:dyDescent="0.3">
      <c r="A10" s="173" t="s">
        <v>20</v>
      </c>
      <c r="B10" s="173"/>
      <c r="C10" s="173"/>
      <c r="D10" s="173"/>
      <c r="E10" s="173"/>
      <c r="F10" s="14">
        <v>100000</v>
      </c>
      <c r="G10" s="21"/>
      <c r="H10" s="21"/>
      <c r="I10" s="21"/>
      <c r="J10" s="21"/>
      <c r="K10" s="102"/>
      <c r="L10" s="102"/>
      <c r="M10" s="102"/>
      <c r="N10" s="102"/>
      <c r="O10" s="102"/>
    </row>
    <row r="11" spans="1:15" ht="18.75" x14ac:dyDescent="0.3">
      <c r="A11" s="173" t="s">
        <v>21</v>
      </c>
      <c r="B11" s="173"/>
      <c r="C11" s="173"/>
      <c r="D11" s="173"/>
      <c r="E11" s="173"/>
      <c r="F11" s="14">
        <v>30000</v>
      </c>
      <c r="G11" s="21" t="s">
        <v>59</v>
      </c>
      <c r="H11" s="21"/>
      <c r="I11" s="21"/>
      <c r="J11" s="21"/>
      <c r="K11" s="102"/>
      <c r="L11" s="102"/>
      <c r="M11" s="102"/>
      <c r="N11" s="102"/>
      <c r="O11" s="102"/>
    </row>
    <row r="12" spans="1:15" ht="28.15" customHeight="1" x14ac:dyDescent="0.3">
      <c r="A12" s="173" t="s">
        <v>22</v>
      </c>
      <c r="B12" s="173"/>
      <c r="C12" s="173"/>
      <c r="D12" s="173"/>
      <c r="E12" s="173"/>
      <c r="F12" s="14">
        <v>16730</v>
      </c>
      <c r="G12" s="174" t="s">
        <v>60</v>
      </c>
      <c r="H12" s="175"/>
      <c r="I12" s="175"/>
      <c r="J12" s="21"/>
      <c r="K12" s="102"/>
      <c r="L12" s="102"/>
      <c r="M12" s="102"/>
      <c r="N12" s="102"/>
      <c r="O12" s="102"/>
    </row>
    <row r="13" spans="1:15" ht="18.75" x14ac:dyDescent="0.3">
      <c r="A13" s="173" t="s">
        <v>25</v>
      </c>
      <c r="B13" s="173"/>
      <c r="C13" s="173"/>
      <c r="D13" s="173"/>
      <c r="E13" s="173"/>
      <c r="F13" s="15">
        <v>0.08</v>
      </c>
      <c r="G13" s="21"/>
      <c r="H13" s="21"/>
      <c r="I13" s="21"/>
      <c r="J13" s="21"/>
      <c r="K13" s="102"/>
      <c r="L13" s="102"/>
      <c r="M13" s="102"/>
      <c r="N13" s="102"/>
      <c r="O13" s="102"/>
    </row>
    <row r="14" spans="1:15" ht="18.75" x14ac:dyDescent="0.3">
      <c r="A14" s="173" t="s">
        <v>31</v>
      </c>
      <c r="B14" s="173"/>
      <c r="C14" s="173"/>
      <c r="D14" s="173"/>
      <c r="E14" s="173"/>
      <c r="F14" s="15">
        <v>12</v>
      </c>
      <c r="G14" s="21"/>
      <c r="H14" s="21"/>
      <c r="I14" s="21"/>
      <c r="J14" s="21"/>
      <c r="K14" s="102"/>
      <c r="L14" s="102"/>
      <c r="M14" s="102"/>
      <c r="N14" s="102"/>
      <c r="O14" s="102"/>
    </row>
    <row r="15" spans="1:15" x14ac:dyDescent="0.25">
      <c r="A15" s="21"/>
      <c r="B15" s="21"/>
      <c r="C15" s="21"/>
      <c r="D15" s="21"/>
      <c r="E15" s="21"/>
      <c r="F15" s="21"/>
      <c r="G15" s="21"/>
      <c r="H15" s="21"/>
      <c r="I15" s="21"/>
      <c r="J15" s="21"/>
      <c r="K15" s="102"/>
      <c r="L15" s="102"/>
      <c r="M15" s="102"/>
      <c r="N15" s="102"/>
      <c r="O15" s="102"/>
    </row>
    <row r="16" spans="1:15" x14ac:dyDescent="0.25">
      <c r="A16" s="55" t="s">
        <v>32</v>
      </c>
      <c r="B16" s="55" t="s">
        <v>7</v>
      </c>
      <c r="C16" s="55" t="s">
        <v>9</v>
      </c>
      <c r="D16" s="55" t="s">
        <v>33</v>
      </c>
      <c r="E16" s="55" t="s">
        <v>34</v>
      </c>
      <c r="F16" s="55" t="s">
        <v>11</v>
      </c>
      <c r="G16" s="55" t="s">
        <v>35</v>
      </c>
      <c r="H16" s="55" t="s">
        <v>36</v>
      </c>
      <c r="I16" s="21"/>
      <c r="J16" s="21"/>
      <c r="K16" s="102"/>
      <c r="L16" s="102"/>
      <c r="M16" s="102"/>
      <c r="N16" s="102"/>
      <c r="O16" s="102"/>
    </row>
    <row r="17" spans="1:15" x14ac:dyDescent="0.25">
      <c r="A17" s="85">
        <v>1</v>
      </c>
      <c r="B17" s="84">
        <f>$F$11</f>
        <v>30000</v>
      </c>
      <c r="C17" s="84">
        <f>$F$12</f>
        <v>16730</v>
      </c>
      <c r="D17" s="84">
        <f>B17-C17</f>
        <v>13270</v>
      </c>
      <c r="E17" s="25">
        <f>$F$13</f>
        <v>0.08</v>
      </c>
      <c r="F17" s="25">
        <f>1+E17</f>
        <v>1.08</v>
      </c>
      <c r="G17" s="83">
        <f t="shared" ref="G17:G28" si="0">1/(F17^A17)</f>
        <v>0.92592592592592582</v>
      </c>
      <c r="H17" s="84">
        <f>G17*D17</f>
        <v>12287.037037037036</v>
      </c>
      <c r="I17" s="21"/>
      <c r="J17" s="21"/>
      <c r="K17" s="102"/>
      <c r="L17" s="102"/>
      <c r="M17" s="102"/>
      <c r="N17" s="102"/>
      <c r="O17" s="102"/>
    </row>
    <row r="18" spans="1:15" x14ac:dyDescent="0.25">
      <c r="A18" s="85">
        <v>2</v>
      </c>
      <c r="B18" s="84">
        <f t="shared" ref="B18:B28" si="1">$F$11</f>
        <v>30000</v>
      </c>
      <c r="C18" s="84">
        <f t="shared" ref="C18:C28" si="2">$F$12</f>
        <v>16730</v>
      </c>
      <c r="D18" s="84">
        <f t="shared" ref="D18:D28" si="3">B18-C18</f>
        <v>13270</v>
      </c>
      <c r="E18" s="25">
        <f t="shared" ref="E18:E28" si="4">$F$13</f>
        <v>0.08</v>
      </c>
      <c r="F18" s="25">
        <f t="shared" ref="F18:F28" si="5">1+E18</f>
        <v>1.08</v>
      </c>
      <c r="G18" s="83">
        <f t="shared" si="0"/>
        <v>0.85733882030178321</v>
      </c>
      <c r="H18" s="84">
        <f>G18*D18</f>
        <v>11376.886145404664</v>
      </c>
      <c r="I18" s="21"/>
      <c r="J18" s="21"/>
      <c r="K18" s="102"/>
      <c r="L18" s="102"/>
      <c r="M18" s="102"/>
      <c r="N18" s="102"/>
      <c r="O18" s="102"/>
    </row>
    <row r="19" spans="1:15" x14ac:dyDescent="0.25">
      <c r="A19" s="85">
        <v>3</v>
      </c>
      <c r="B19" s="84">
        <f t="shared" si="1"/>
        <v>30000</v>
      </c>
      <c r="C19" s="84">
        <f t="shared" si="2"/>
        <v>16730</v>
      </c>
      <c r="D19" s="84">
        <f t="shared" si="3"/>
        <v>13270</v>
      </c>
      <c r="E19" s="25">
        <f t="shared" si="4"/>
        <v>0.08</v>
      </c>
      <c r="F19" s="25">
        <f t="shared" si="5"/>
        <v>1.08</v>
      </c>
      <c r="G19" s="83">
        <f t="shared" si="0"/>
        <v>0.79383224102016958</v>
      </c>
      <c r="H19" s="84">
        <f>G19*D19</f>
        <v>10534.15383833765</v>
      </c>
      <c r="I19" s="21"/>
      <c r="J19" s="21"/>
      <c r="K19" s="102"/>
      <c r="L19" s="102"/>
      <c r="M19" s="102"/>
      <c r="N19" s="102"/>
      <c r="O19" s="102"/>
    </row>
    <row r="20" spans="1:15" x14ac:dyDescent="0.25">
      <c r="A20" s="85">
        <v>4</v>
      </c>
      <c r="B20" s="84">
        <f t="shared" si="1"/>
        <v>30000</v>
      </c>
      <c r="C20" s="84">
        <f t="shared" si="2"/>
        <v>16730</v>
      </c>
      <c r="D20" s="84">
        <f t="shared" si="3"/>
        <v>13270</v>
      </c>
      <c r="E20" s="25">
        <f t="shared" si="4"/>
        <v>0.08</v>
      </c>
      <c r="F20" s="25">
        <f t="shared" si="5"/>
        <v>1.08</v>
      </c>
      <c r="G20" s="83">
        <f t="shared" si="0"/>
        <v>0.73502985279645328</v>
      </c>
      <c r="H20" s="84">
        <f t="shared" ref="H20" si="6">G20*D20</f>
        <v>9753.8461466089357</v>
      </c>
      <c r="I20" s="21"/>
      <c r="J20" s="21"/>
      <c r="K20" s="102"/>
      <c r="L20" s="102"/>
      <c r="M20" s="102"/>
      <c r="N20" s="102"/>
      <c r="O20" s="102"/>
    </row>
    <row r="21" spans="1:15" x14ac:dyDescent="0.25">
      <c r="A21" s="85">
        <v>5</v>
      </c>
      <c r="B21" s="84">
        <f t="shared" si="1"/>
        <v>30000</v>
      </c>
      <c r="C21" s="84">
        <f t="shared" si="2"/>
        <v>16730</v>
      </c>
      <c r="D21" s="84">
        <f t="shared" si="3"/>
        <v>13270</v>
      </c>
      <c r="E21" s="25">
        <f t="shared" si="4"/>
        <v>0.08</v>
      </c>
      <c r="F21" s="25">
        <f t="shared" si="5"/>
        <v>1.08</v>
      </c>
      <c r="G21" s="83">
        <f t="shared" si="0"/>
        <v>0.68058319703375303</v>
      </c>
      <c r="H21" s="84">
        <f t="shared" ref="H21:H28" si="7">D21*G21</f>
        <v>9031.3390246379022</v>
      </c>
      <c r="I21" s="21"/>
      <c r="J21" s="21"/>
      <c r="K21" s="102"/>
      <c r="L21" s="102"/>
      <c r="M21" s="102"/>
      <c r="N21" s="102"/>
      <c r="O21" s="102"/>
    </row>
    <row r="22" spans="1:15" x14ac:dyDescent="0.25">
      <c r="A22" s="85">
        <v>6</v>
      </c>
      <c r="B22" s="84">
        <f t="shared" si="1"/>
        <v>30000</v>
      </c>
      <c r="C22" s="84">
        <f t="shared" si="2"/>
        <v>16730</v>
      </c>
      <c r="D22" s="84">
        <f t="shared" si="3"/>
        <v>13270</v>
      </c>
      <c r="E22" s="25">
        <f t="shared" si="4"/>
        <v>0.08</v>
      </c>
      <c r="F22" s="25">
        <f t="shared" si="5"/>
        <v>1.08</v>
      </c>
      <c r="G22" s="83">
        <f t="shared" si="0"/>
        <v>0.63016962688310452</v>
      </c>
      <c r="H22" s="84">
        <f t="shared" si="7"/>
        <v>8362.3509487387964</v>
      </c>
      <c r="I22" s="21"/>
      <c r="J22" s="21"/>
      <c r="K22" s="102"/>
      <c r="L22" s="102"/>
      <c r="M22" s="102"/>
      <c r="N22" s="102"/>
      <c r="O22" s="102"/>
    </row>
    <row r="23" spans="1:15" x14ac:dyDescent="0.25">
      <c r="A23" s="85">
        <v>7</v>
      </c>
      <c r="B23" s="84">
        <f t="shared" si="1"/>
        <v>30000</v>
      </c>
      <c r="C23" s="84">
        <f t="shared" si="2"/>
        <v>16730</v>
      </c>
      <c r="D23" s="84">
        <f t="shared" si="3"/>
        <v>13270</v>
      </c>
      <c r="E23" s="25">
        <f t="shared" si="4"/>
        <v>0.08</v>
      </c>
      <c r="F23" s="25">
        <f t="shared" si="5"/>
        <v>1.08</v>
      </c>
      <c r="G23" s="83">
        <f t="shared" si="0"/>
        <v>0.58349039526213387</v>
      </c>
      <c r="H23" s="84">
        <f t="shared" si="7"/>
        <v>7742.9175451285164</v>
      </c>
      <c r="I23" s="21"/>
      <c r="J23" s="21"/>
      <c r="K23" s="102"/>
      <c r="L23" s="102"/>
      <c r="M23" s="102"/>
      <c r="N23" s="102"/>
      <c r="O23" s="102"/>
    </row>
    <row r="24" spans="1:15" x14ac:dyDescent="0.25">
      <c r="A24" s="85">
        <v>8</v>
      </c>
      <c r="B24" s="84">
        <f t="shared" si="1"/>
        <v>30000</v>
      </c>
      <c r="C24" s="84">
        <f t="shared" si="2"/>
        <v>16730</v>
      </c>
      <c r="D24" s="84">
        <f t="shared" si="3"/>
        <v>13270</v>
      </c>
      <c r="E24" s="25">
        <f t="shared" si="4"/>
        <v>0.08</v>
      </c>
      <c r="F24" s="25">
        <f t="shared" si="5"/>
        <v>1.08</v>
      </c>
      <c r="G24" s="83">
        <f t="shared" si="0"/>
        <v>0.54026888450197574</v>
      </c>
      <c r="H24" s="84">
        <f t="shared" si="7"/>
        <v>7169.3680973412183</v>
      </c>
      <c r="I24" s="21"/>
      <c r="J24" s="21"/>
      <c r="K24" s="102"/>
      <c r="L24" s="102"/>
      <c r="M24" s="102"/>
      <c r="N24" s="102"/>
      <c r="O24" s="102"/>
    </row>
    <row r="25" spans="1:15" x14ac:dyDescent="0.25">
      <c r="A25" s="85">
        <v>9</v>
      </c>
      <c r="B25" s="84">
        <f t="shared" si="1"/>
        <v>30000</v>
      </c>
      <c r="C25" s="84">
        <f t="shared" si="2"/>
        <v>16730</v>
      </c>
      <c r="D25" s="84">
        <f t="shared" si="3"/>
        <v>13270</v>
      </c>
      <c r="E25" s="25">
        <f t="shared" si="4"/>
        <v>0.08</v>
      </c>
      <c r="F25" s="25">
        <f t="shared" si="5"/>
        <v>1.08</v>
      </c>
      <c r="G25" s="83">
        <f t="shared" si="0"/>
        <v>0.50024896713145905</v>
      </c>
      <c r="H25" s="84">
        <f t="shared" si="7"/>
        <v>6638.3037938344614</v>
      </c>
      <c r="I25" s="21"/>
      <c r="J25" s="21"/>
      <c r="K25" s="102"/>
      <c r="L25" s="102"/>
      <c r="M25" s="102"/>
      <c r="N25" s="102"/>
      <c r="O25" s="102"/>
    </row>
    <row r="26" spans="1:15" x14ac:dyDescent="0.25">
      <c r="A26" s="85">
        <v>10</v>
      </c>
      <c r="B26" s="84">
        <f t="shared" si="1"/>
        <v>30000</v>
      </c>
      <c r="C26" s="84">
        <f t="shared" si="2"/>
        <v>16730</v>
      </c>
      <c r="D26" s="84">
        <f t="shared" si="3"/>
        <v>13270</v>
      </c>
      <c r="E26" s="25">
        <f t="shared" si="4"/>
        <v>0.08</v>
      </c>
      <c r="F26" s="25">
        <f t="shared" si="5"/>
        <v>1.08</v>
      </c>
      <c r="G26" s="83">
        <f t="shared" si="0"/>
        <v>0.46319348808468425</v>
      </c>
      <c r="H26" s="84">
        <f t="shared" si="7"/>
        <v>6146.57758688376</v>
      </c>
      <c r="I26" s="21"/>
      <c r="J26" s="21"/>
      <c r="K26" s="102"/>
      <c r="L26" s="102"/>
      <c r="M26" s="102"/>
      <c r="N26" s="102"/>
      <c r="O26" s="102"/>
    </row>
    <row r="27" spans="1:15" x14ac:dyDescent="0.25">
      <c r="A27" s="85">
        <v>11</v>
      </c>
      <c r="B27" s="84">
        <f t="shared" si="1"/>
        <v>30000</v>
      </c>
      <c r="C27" s="84">
        <f t="shared" si="2"/>
        <v>16730</v>
      </c>
      <c r="D27" s="84">
        <f t="shared" si="3"/>
        <v>13270</v>
      </c>
      <c r="E27" s="25">
        <f t="shared" si="4"/>
        <v>0.08</v>
      </c>
      <c r="F27" s="25">
        <f t="shared" si="5"/>
        <v>1.08</v>
      </c>
      <c r="G27" s="83">
        <f t="shared" si="0"/>
        <v>0.42888285933767062</v>
      </c>
      <c r="H27" s="84">
        <f t="shared" si="7"/>
        <v>5691.2755434108894</v>
      </c>
      <c r="I27" s="21"/>
      <c r="J27" s="21"/>
      <c r="K27" s="102"/>
      <c r="L27" s="102"/>
      <c r="M27" s="102"/>
      <c r="N27" s="102"/>
      <c r="O27" s="102"/>
    </row>
    <row r="28" spans="1:15" x14ac:dyDescent="0.25">
      <c r="A28" s="85">
        <v>12</v>
      </c>
      <c r="B28" s="84">
        <f t="shared" si="1"/>
        <v>30000</v>
      </c>
      <c r="C28" s="84">
        <f t="shared" si="2"/>
        <v>16730</v>
      </c>
      <c r="D28" s="84">
        <f t="shared" si="3"/>
        <v>13270</v>
      </c>
      <c r="E28" s="25">
        <f t="shared" si="4"/>
        <v>0.08</v>
      </c>
      <c r="F28" s="25">
        <f t="shared" si="5"/>
        <v>1.08</v>
      </c>
      <c r="G28" s="83">
        <f t="shared" si="0"/>
        <v>0.39711375864599124</v>
      </c>
      <c r="H28" s="84">
        <f t="shared" si="7"/>
        <v>5269.6995772323035</v>
      </c>
      <c r="I28" s="21"/>
      <c r="J28" s="21"/>
      <c r="K28" s="102"/>
      <c r="L28" s="102"/>
      <c r="M28" s="102"/>
      <c r="N28" s="102"/>
      <c r="O28" s="102"/>
    </row>
    <row r="29" spans="1:15" ht="18.75" x14ac:dyDescent="0.3">
      <c r="A29" s="176" t="s">
        <v>37</v>
      </c>
      <c r="B29" s="176"/>
      <c r="C29" s="176"/>
      <c r="D29" s="176"/>
      <c r="E29" s="176"/>
      <c r="F29" s="176"/>
      <c r="G29" s="176"/>
      <c r="H29" s="84">
        <f>SUM(H17:H28)</f>
        <v>100003.75528459612</v>
      </c>
      <c r="I29" s="21"/>
      <c r="J29" s="21"/>
      <c r="K29" s="102"/>
      <c r="L29" s="102"/>
      <c r="M29" s="102"/>
      <c r="N29" s="102"/>
      <c r="O29" s="102"/>
    </row>
    <row r="30" spans="1:15" ht="18.75" x14ac:dyDescent="0.3">
      <c r="A30" s="176" t="s">
        <v>20</v>
      </c>
      <c r="B30" s="176"/>
      <c r="C30" s="176"/>
      <c r="D30" s="176"/>
      <c r="E30" s="176"/>
      <c r="F30" s="176"/>
      <c r="G30" s="176"/>
      <c r="H30" s="84">
        <v>100000</v>
      </c>
      <c r="I30" s="21"/>
      <c r="J30" s="21"/>
      <c r="K30" s="102"/>
      <c r="L30" s="102"/>
      <c r="M30" s="102"/>
      <c r="N30" s="102"/>
      <c r="O30" s="102"/>
    </row>
    <row r="31" spans="1:15" ht="18.75" x14ac:dyDescent="0.3">
      <c r="A31" s="176" t="s">
        <v>4</v>
      </c>
      <c r="B31" s="176"/>
      <c r="C31" s="176"/>
      <c r="D31" s="176"/>
      <c r="E31" s="176"/>
      <c r="F31" s="176"/>
      <c r="G31" s="176"/>
      <c r="H31" s="84">
        <f>H29-H30</f>
        <v>3.7552845961181447</v>
      </c>
      <c r="I31" s="21"/>
      <c r="J31" s="21"/>
      <c r="K31" s="102"/>
      <c r="L31" s="102"/>
      <c r="M31" s="102"/>
      <c r="N31" s="102"/>
      <c r="O31" s="102"/>
    </row>
    <row r="32" spans="1:15" x14ac:dyDescent="0.25">
      <c r="A32" s="21"/>
      <c r="B32" s="21"/>
      <c r="C32" s="21"/>
      <c r="D32" s="21"/>
      <c r="E32" s="21"/>
      <c r="F32" s="21"/>
      <c r="G32" s="21"/>
      <c r="H32" s="21"/>
      <c r="I32" s="21"/>
      <c r="J32" s="21"/>
      <c r="K32" s="102"/>
      <c r="L32" s="102"/>
      <c r="M32" s="102"/>
      <c r="N32" s="102"/>
      <c r="O32" s="102"/>
    </row>
    <row r="33" spans="1:15" x14ac:dyDescent="0.25">
      <c r="A33" s="21"/>
      <c r="B33" s="21"/>
      <c r="C33" s="21"/>
      <c r="D33" s="21"/>
      <c r="E33" s="21"/>
      <c r="F33" s="21"/>
      <c r="G33" s="21"/>
      <c r="H33" s="21"/>
      <c r="I33" s="21"/>
      <c r="J33" s="21"/>
      <c r="K33" s="102"/>
      <c r="L33" s="102"/>
      <c r="M33" s="102"/>
      <c r="N33" s="102"/>
      <c r="O33" s="102"/>
    </row>
    <row r="34" spans="1:15" ht="21" x14ac:dyDescent="0.35">
      <c r="A34" s="82" t="s">
        <v>54</v>
      </c>
      <c r="B34" s="21"/>
      <c r="C34" s="21"/>
      <c r="D34" s="21"/>
      <c r="E34" s="21"/>
      <c r="F34" s="21"/>
      <c r="G34" s="21"/>
      <c r="H34" s="21"/>
      <c r="I34" s="21"/>
      <c r="J34" s="21"/>
      <c r="K34" s="102"/>
      <c r="L34" s="102"/>
      <c r="M34" s="102"/>
      <c r="N34" s="102"/>
      <c r="O34" s="102"/>
    </row>
    <row r="35" spans="1:15" x14ac:dyDescent="0.25">
      <c r="A35" s="21"/>
      <c r="B35" s="21"/>
      <c r="C35" s="21"/>
      <c r="D35" s="21"/>
      <c r="E35" s="21"/>
      <c r="F35" s="21"/>
      <c r="G35" s="21"/>
      <c r="H35" s="21"/>
      <c r="I35" s="21"/>
      <c r="J35" s="21"/>
      <c r="K35" s="102"/>
      <c r="L35" s="102"/>
      <c r="M35" s="102"/>
      <c r="N35" s="102"/>
      <c r="O35" s="102"/>
    </row>
    <row r="36" spans="1:15" ht="18.75" x14ac:dyDescent="0.3">
      <c r="A36" s="173" t="s">
        <v>4</v>
      </c>
      <c r="B36" s="173"/>
      <c r="C36" s="173"/>
      <c r="D36" s="173"/>
      <c r="E36" s="173"/>
      <c r="F36" s="13" t="s">
        <v>30</v>
      </c>
      <c r="G36" s="21"/>
      <c r="H36" s="21"/>
      <c r="I36" s="21"/>
      <c r="J36" s="21"/>
      <c r="K36" s="102"/>
      <c r="L36" s="102"/>
      <c r="M36" s="102"/>
      <c r="N36" s="102"/>
      <c r="O36" s="102"/>
    </row>
    <row r="37" spans="1:15" ht="18.75" x14ac:dyDescent="0.3">
      <c r="A37" s="173" t="s">
        <v>20</v>
      </c>
      <c r="B37" s="173"/>
      <c r="C37" s="173"/>
      <c r="D37" s="173"/>
      <c r="E37" s="173"/>
      <c r="F37" s="14">
        <v>100000</v>
      </c>
      <c r="G37" s="21"/>
      <c r="H37" s="21"/>
      <c r="I37" s="21"/>
      <c r="J37" s="21"/>
      <c r="K37" s="102"/>
      <c r="L37" s="102"/>
      <c r="M37" s="102"/>
      <c r="N37" s="102"/>
      <c r="O37" s="102"/>
    </row>
    <row r="38" spans="1:15" ht="18.75" x14ac:dyDescent="0.3">
      <c r="A38" s="173" t="s">
        <v>21</v>
      </c>
      <c r="B38" s="173"/>
      <c r="C38" s="173"/>
      <c r="D38" s="173"/>
      <c r="E38" s="173"/>
      <c r="F38" s="14">
        <v>30000</v>
      </c>
      <c r="G38" s="86" t="s">
        <v>59</v>
      </c>
      <c r="H38" s="87"/>
      <c r="I38" s="88"/>
      <c r="J38" s="21"/>
      <c r="K38" s="102"/>
      <c r="L38" s="102"/>
      <c r="M38" s="102"/>
      <c r="N38" s="102"/>
      <c r="O38" s="102"/>
    </row>
    <row r="39" spans="1:15" ht="28.9" customHeight="1" x14ac:dyDescent="0.3">
      <c r="A39" s="173" t="s">
        <v>22</v>
      </c>
      <c r="B39" s="173"/>
      <c r="C39" s="173"/>
      <c r="D39" s="173"/>
      <c r="E39" s="173"/>
      <c r="F39" s="14">
        <v>16730</v>
      </c>
      <c r="G39" s="177" t="s">
        <v>60</v>
      </c>
      <c r="H39" s="178"/>
      <c r="I39" s="179"/>
      <c r="J39" s="21"/>
      <c r="K39" s="102"/>
      <c r="L39" s="102"/>
      <c r="M39" s="102"/>
      <c r="N39" s="102"/>
      <c r="O39" s="102"/>
    </row>
    <row r="40" spans="1:15" ht="18.75" x14ac:dyDescent="0.3">
      <c r="A40" s="173" t="s">
        <v>25</v>
      </c>
      <c r="B40" s="173"/>
      <c r="C40" s="173"/>
      <c r="D40" s="173"/>
      <c r="E40" s="173"/>
      <c r="F40" s="15">
        <v>0.08</v>
      </c>
      <c r="G40" s="21"/>
      <c r="H40" s="21"/>
      <c r="I40" s="21"/>
      <c r="J40" s="21"/>
      <c r="K40" s="102"/>
      <c r="L40" s="102"/>
      <c r="M40" s="102"/>
      <c r="N40" s="102"/>
      <c r="O40" s="102"/>
    </row>
    <row r="41" spans="1:15" ht="18.75" x14ac:dyDescent="0.3">
      <c r="A41" s="173" t="s">
        <v>31</v>
      </c>
      <c r="B41" s="173"/>
      <c r="C41" s="173"/>
      <c r="D41" s="173"/>
      <c r="E41" s="173"/>
      <c r="F41" s="15">
        <v>12</v>
      </c>
      <c r="G41" s="21"/>
      <c r="H41" s="21"/>
      <c r="I41" s="21"/>
      <c r="J41" s="21"/>
      <c r="K41" s="102"/>
      <c r="L41" s="102"/>
      <c r="M41" s="102"/>
      <c r="N41" s="102"/>
      <c r="O41" s="102"/>
    </row>
    <row r="42" spans="1:15" ht="18.75" x14ac:dyDescent="0.3">
      <c r="A42" s="173" t="s">
        <v>11</v>
      </c>
      <c r="B42" s="173"/>
      <c r="C42" s="173"/>
      <c r="D42" s="173"/>
      <c r="E42" s="173"/>
      <c r="F42" s="15">
        <f>1+F40</f>
        <v>1.08</v>
      </c>
      <c r="G42" s="21"/>
      <c r="H42" s="21"/>
      <c r="I42" s="21"/>
      <c r="J42" s="21"/>
      <c r="K42" s="102"/>
      <c r="L42" s="102"/>
      <c r="M42" s="102"/>
      <c r="N42" s="102"/>
      <c r="O42" s="102"/>
    </row>
    <row r="43" spans="1:15" ht="18.75" x14ac:dyDescent="0.3">
      <c r="A43" s="173" t="s">
        <v>14</v>
      </c>
      <c r="B43" s="173"/>
      <c r="C43" s="173"/>
      <c r="D43" s="173"/>
      <c r="E43" s="173"/>
      <c r="F43" s="16">
        <f>((F42^F41)-1)/((F42^F41)*(F42-1))</f>
        <v>7.5360780169251029</v>
      </c>
      <c r="G43" s="21"/>
      <c r="H43" s="21"/>
      <c r="I43" s="21"/>
      <c r="J43" s="21"/>
      <c r="K43" s="102"/>
      <c r="L43" s="102"/>
      <c r="M43" s="102"/>
      <c r="N43" s="102"/>
      <c r="O43" s="102"/>
    </row>
    <row r="44" spans="1:15" ht="18.75" x14ac:dyDescent="0.25">
      <c r="A44" s="28"/>
      <c r="B44" s="28"/>
      <c r="C44" s="28"/>
      <c r="D44" s="28"/>
      <c r="E44" s="28"/>
      <c r="F44" s="34"/>
      <c r="G44" s="21"/>
      <c r="H44" s="21"/>
      <c r="I44" s="21"/>
      <c r="J44" s="21"/>
      <c r="K44" s="102"/>
      <c r="L44" s="102"/>
      <c r="M44" s="102"/>
      <c r="N44" s="102"/>
      <c r="O44" s="102"/>
    </row>
    <row r="45" spans="1:15" ht="18.75" x14ac:dyDescent="0.3">
      <c r="A45" s="89" t="s">
        <v>3</v>
      </c>
      <c r="B45" s="90">
        <f>B47*B48-B46</f>
        <v>3.7552845961181447</v>
      </c>
      <c r="C45" s="182" t="s">
        <v>64</v>
      </c>
      <c r="D45" s="183"/>
      <c r="E45" s="183"/>
      <c r="F45" s="183"/>
      <c r="G45" s="183"/>
      <c r="H45" s="183"/>
      <c r="I45" s="183"/>
      <c r="J45" s="21"/>
      <c r="K45" s="102"/>
      <c r="L45" s="102"/>
      <c r="M45" s="102"/>
      <c r="N45" s="102"/>
      <c r="O45" s="102"/>
    </row>
    <row r="46" spans="1:15" ht="18.75" x14ac:dyDescent="0.3">
      <c r="A46" s="89" t="s">
        <v>5</v>
      </c>
      <c r="B46" s="91">
        <f>F37</f>
        <v>100000</v>
      </c>
      <c r="C46" s="21"/>
      <c r="D46" s="21"/>
      <c r="E46" s="21"/>
      <c r="F46" s="21"/>
      <c r="G46" s="21"/>
      <c r="H46" s="21"/>
      <c r="I46" s="21"/>
      <c r="J46" s="21"/>
      <c r="K46" s="102"/>
      <c r="L46" s="102"/>
      <c r="M46" s="102"/>
      <c r="N46" s="102"/>
      <c r="O46" s="102"/>
    </row>
    <row r="47" spans="1:15" ht="18.75" x14ac:dyDescent="0.3">
      <c r="A47" s="89" t="s">
        <v>33</v>
      </c>
      <c r="B47" s="90">
        <f>F38-F39</f>
        <v>13270</v>
      </c>
      <c r="C47" s="21"/>
      <c r="D47" s="21"/>
      <c r="E47" s="21"/>
      <c r="F47" s="21"/>
      <c r="G47" s="21"/>
      <c r="H47" s="21"/>
      <c r="I47" s="21"/>
      <c r="J47" s="21"/>
      <c r="K47" s="102"/>
      <c r="L47" s="102"/>
      <c r="M47" s="102"/>
      <c r="N47" s="102"/>
      <c r="O47" s="102"/>
    </row>
    <row r="48" spans="1:15" ht="18.75" x14ac:dyDescent="0.3">
      <c r="A48" s="92" t="s">
        <v>58</v>
      </c>
      <c r="B48" s="92">
        <f>F43</f>
        <v>7.5360780169251029</v>
      </c>
      <c r="C48" s="21"/>
      <c r="D48" s="21"/>
      <c r="E48" s="21"/>
      <c r="F48" s="21"/>
      <c r="G48" s="21"/>
      <c r="H48" s="21"/>
      <c r="I48" s="21"/>
      <c r="J48" s="21"/>
      <c r="K48" s="102"/>
      <c r="L48" s="102"/>
      <c r="M48" s="102"/>
      <c r="N48" s="102"/>
      <c r="O48" s="102"/>
    </row>
    <row r="49" spans="1:15" ht="19.5" thickBot="1" x14ac:dyDescent="0.35">
      <c r="A49" s="93" t="s">
        <v>61</v>
      </c>
      <c r="B49" s="94"/>
      <c r="C49" s="181" t="str">
        <f>IF(B45&gt;=0,"wirtschaftlich","unwirtschaftlich")</f>
        <v>wirtschaftlich</v>
      </c>
      <c r="D49" s="181"/>
      <c r="E49" s="94" t="s">
        <v>62</v>
      </c>
      <c r="F49" s="95"/>
      <c r="G49" s="57"/>
      <c r="H49" s="21"/>
      <c r="I49" s="21"/>
      <c r="J49" s="21"/>
      <c r="K49" s="102"/>
      <c r="L49" s="102"/>
      <c r="M49" s="102"/>
      <c r="N49" s="102"/>
      <c r="O49" s="102"/>
    </row>
    <row r="50" spans="1:15" ht="15.75" thickTop="1" x14ac:dyDescent="0.25">
      <c r="A50" s="21"/>
      <c r="B50" s="21"/>
      <c r="C50" s="21"/>
      <c r="D50" s="21"/>
      <c r="E50" s="21"/>
      <c r="F50" s="21"/>
      <c r="G50" s="21"/>
      <c r="H50" s="21"/>
      <c r="I50" s="21"/>
      <c r="J50" s="21"/>
      <c r="K50" s="102"/>
      <c r="L50" s="102"/>
      <c r="M50" s="102"/>
      <c r="N50" s="102"/>
      <c r="O50" s="102"/>
    </row>
    <row r="51" spans="1:15" ht="18.75" x14ac:dyDescent="0.3">
      <c r="A51" s="96" t="s">
        <v>65</v>
      </c>
      <c r="B51" s="21"/>
      <c r="C51" s="21"/>
      <c r="D51" s="21"/>
      <c r="E51" s="21"/>
      <c r="F51" s="21"/>
      <c r="G51" s="21"/>
      <c r="H51" s="21"/>
      <c r="I51" s="21"/>
      <c r="J51" s="21"/>
      <c r="K51" s="102"/>
      <c r="L51" s="102"/>
      <c r="M51" s="102"/>
      <c r="N51" s="102"/>
      <c r="O51" s="102"/>
    </row>
    <row r="52" spans="1:15" x14ac:dyDescent="0.25">
      <c r="A52" s="21"/>
      <c r="B52" s="21"/>
      <c r="C52" s="21"/>
      <c r="D52" s="21"/>
      <c r="E52" s="21"/>
      <c r="F52" s="21"/>
      <c r="G52" s="21"/>
      <c r="H52" s="21"/>
      <c r="I52" s="21"/>
      <c r="J52" s="21"/>
      <c r="K52" s="102"/>
      <c r="L52" s="102"/>
      <c r="M52" s="102"/>
      <c r="N52" s="102"/>
      <c r="O52" s="102"/>
    </row>
    <row r="53" spans="1:15" ht="18.75" x14ac:dyDescent="0.3">
      <c r="A53" s="180" t="s">
        <v>67</v>
      </c>
      <c r="B53" s="180"/>
      <c r="C53" s="180"/>
      <c r="D53" s="180"/>
      <c r="E53" s="97">
        <f>B47</f>
        <v>13270</v>
      </c>
      <c r="F53" s="21"/>
      <c r="G53" s="21"/>
      <c r="H53" s="21"/>
      <c r="I53" s="21"/>
      <c r="J53" s="21"/>
      <c r="K53" s="102"/>
      <c r="L53" s="102"/>
      <c r="M53" s="102"/>
      <c r="N53" s="102"/>
      <c r="O53" s="102"/>
    </row>
    <row r="54" spans="1:15" ht="18.75" x14ac:dyDescent="0.3">
      <c r="A54" s="180" t="s">
        <v>66</v>
      </c>
      <c r="B54" s="180"/>
      <c r="C54" s="180"/>
      <c r="D54" s="180"/>
      <c r="E54" s="97">
        <f>B46</f>
        <v>100000</v>
      </c>
      <c r="F54" s="21"/>
      <c r="G54" s="21"/>
      <c r="H54" s="21"/>
      <c r="I54" s="21"/>
      <c r="J54" s="21"/>
      <c r="K54" s="102"/>
      <c r="L54" s="102"/>
      <c r="M54" s="102"/>
      <c r="N54" s="102"/>
      <c r="O54" s="102"/>
    </row>
    <row r="55" spans="1:15" ht="18.75" x14ac:dyDescent="0.3">
      <c r="A55" s="180" t="s">
        <v>68</v>
      </c>
      <c r="B55" s="180"/>
      <c r="C55" s="180"/>
      <c r="D55" s="180"/>
      <c r="E55" s="98">
        <f>F41</f>
        <v>12</v>
      </c>
      <c r="F55" s="21"/>
      <c r="G55" s="21"/>
      <c r="H55" s="21"/>
      <c r="I55" s="21"/>
      <c r="J55" s="21"/>
      <c r="K55" s="102"/>
      <c r="L55" s="102"/>
      <c r="M55" s="102"/>
      <c r="N55" s="102"/>
      <c r="O55" s="102"/>
    </row>
    <row r="56" spans="1:15" ht="18.75" x14ac:dyDescent="0.3">
      <c r="A56" s="180" t="s">
        <v>69</v>
      </c>
      <c r="B56" s="180"/>
      <c r="C56" s="180"/>
      <c r="D56" s="180"/>
      <c r="E56" s="99"/>
      <c r="F56" s="21"/>
      <c r="G56" s="21"/>
      <c r="H56" s="21"/>
      <c r="I56" s="21"/>
      <c r="J56" s="21"/>
      <c r="K56" s="102"/>
      <c r="L56" s="102"/>
      <c r="M56" s="102"/>
      <c r="N56" s="102"/>
      <c r="O56" s="102"/>
    </row>
    <row r="57" spans="1:15" ht="42" customHeight="1" x14ac:dyDescent="0.25">
      <c r="A57" s="151" t="s">
        <v>128</v>
      </c>
      <c r="B57" s="152"/>
      <c r="C57" s="152"/>
      <c r="D57" s="153"/>
      <c r="E57" s="100">
        <f>F40</f>
        <v>0.08</v>
      </c>
      <c r="F57" s="21"/>
      <c r="G57" s="21"/>
      <c r="H57" s="21"/>
      <c r="I57" s="21"/>
      <c r="J57" s="21"/>
      <c r="K57" s="102"/>
      <c r="L57" s="102"/>
      <c r="M57" s="102"/>
      <c r="N57" s="102"/>
      <c r="O57" s="102"/>
    </row>
    <row r="58" spans="1:15" ht="18.75" x14ac:dyDescent="0.3">
      <c r="A58" s="180" t="s">
        <v>70</v>
      </c>
      <c r="B58" s="180"/>
      <c r="C58" s="180"/>
      <c r="D58" s="180"/>
      <c r="E58" s="97">
        <f>B45</f>
        <v>3.7552845961181447</v>
      </c>
      <c r="F58" s="21"/>
      <c r="G58" s="21"/>
      <c r="H58" s="21"/>
      <c r="I58" s="21"/>
      <c r="J58" s="21"/>
      <c r="K58" s="102"/>
      <c r="L58" s="102"/>
      <c r="M58" s="102"/>
      <c r="N58" s="102"/>
      <c r="O58" s="102"/>
    </row>
    <row r="59" spans="1:15" x14ac:dyDescent="0.25">
      <c r="A59" s="21"/>
      <c r="B59" s="21"/>
      <c r="C59" s="21"/>
      <c r="D59" s="21"/>
      <c r="E59" s="21"/>
      <c r="F59" s="21"/>
      <c r="G59" s="21"/>
      <c r="H59" s="21"/>
      <c r="I59" s="21"/>
      <c r="J59" s="21"/>
      <c r="K59" s="102"/>
      <c r="L59" s="102"/>
      <c r="M59" s="102"/>
      <c r="N59" s="102"/>
      <c r="O59" s="102"/>
    </row>
    <row r="60" spans="1:15" ht="18.75" x14ac:dyDescent="0.3">
      <c r="A60" s="96" t="s">
        <v>144</v>
      </c>
      <c r="B60" s="21"/>
      <c r="C60" s="21"/>
      <c r="D60" s="21"/>
      <c r="E60" s="21"/>
      <c r="F60" s="21"/>
      <c r="G60" s="21"/>
      <c r="H60" s="21"/>
      <c r="I60" s="21"/>
      <c r="J60" s="21"/>
      <c r="K60" s="102"/>
      <c r="L60" s="102"/>
      <c r="M60" s="102"/>
      <c r="N60" s="102"/>
      <c r="O60" s="102"/>
    </row>
    <row r="61" spans="1:15" ht="18.75" x14ac:dyDescent="0.3">
      <c r="A61" s="96" t="s">
        <v>129</v>
      </c>
      <c r="B61" s="21"/>
      <c r="C61" s="21"/>
      <c r="D61" s="21"/>
      <c r="E61" s="21"/>
      <c r="F61" s="21"/>
      <c r="G61" s="21"/>
      <c r="H61" s="21"/>
      <c r="I61" s="21"/>
      <c r="J61" s="21"/>
      <c r="K61" s="102"/>
      <c r="L61" s="102"/>
      <c r="M61" s="102"/>
      <c r="N61" s="102"/>
      <c r="O61" s="102"/>
    </row>
    <row r="62" spans="1:15" x14ac:dyDescent="0.25">
      <c r="A62" s="102"/>
      <c r="B62" s="102"/>
      <c r="C62" s="102"/>
      <c r="D62" s="102"/>
      <c r="E62" s="102"/>
      <c r="F62" s="102"/>
      <c r="G62" s="102"/>
      <c r="H62" s="102"/>
      <c r="I62" s="102"/>
      <c r="J62" s="102"/>
      <c r="K62" s="102"/>
      <c r="L62" s="102"/>
      <c r="M62" s="102"/>
      <c r="N62" s="102"/>
      <c r="O62" s="102"/>
    </row>
    <row r="63" spans="1:15" x14ac:dyDescent="0.25">
      <c r="A63" s="102"/>
      <c r="B63" s="102"/>
      <c r="C63" s="102"/>
      <c r="D63" s="102"/>
      <c r="E63" s="102"/>
      <c r="F63" s="102"/>
      <c r="G63" s="102"/>
      <c r="H63" s="102"/>
      <c r="I63" s="102"/>
      <c r="J63" s="102"/>
      <c r="K63" s="102"/>
      <c r="L63" s="102"/>
      <c r="M63" s="102"/>
      <c r="N63" s="102"/>
      <c r="O63" s="102"/>
    </row>
    <row r="64" spans="1:15" x14ac:dyDescent="0.25">
      <c r="A64" s="102"/>
      <c r="B64" s="102"/>
      <c r="C64" s="102"/>
      <c r="D64" s="102"/>
      <c r="E64" s="102"/>
      <c r="F64" s="102"/>
      <c r="G64" s="102"/>
      <c r="H64" s="102"/>
      <c r="I64" s="102"/>
      <c r="J64" s="102"/>
      <c r="K64" s="102"/>
      <c r="L64" s="102"/>
      <c r="M64" s="102"/>
      <c r="N64" s="102"/>
      <c r="O64" s="102"/>
    </row>
    <row r="65" spans="1:15" x14ac:dyDescent="0.25">
      <c r="A65" s="102"/>
      <c r="B65" s="102"/>
      <c r="C65" s="102"/>
      <c r="D65" s="102"/>
      <c r="E65" s="102"/>
      <c r="F65" s="102"/>
      <c r="G65" s="102"/>
      <c r="H65" s="102"/>
      <c r="I65" s="102"/>
      <c r="J65" s="102"/>
      <c r="K65" s="102"/>
      <c r="L65" s="102"/>
      <c r="M65" s="102"/>
      <c r="N65" s="102"/>
      <c r="O65" s="102"/>
    </row>
    <row r="66" spans="1:15" x14ac:dyDescent="0.25">
      <c r="A66" s="102"/>
      <c r="B66" s="102"/>
      <c r="C66" s="102"/>
      <c r="D66" s="102"/>
      <c r="E66" s="102"/>
      <c r="F66" s="102"/>
      <c r="G66" s="102"/>
      <c r="H66" s="102"/>
      <c r="I66" s="102"/>
      <c r="J66" s="102"/>
      <c r="K66" s="102"/>
      <c r="L66" s="102"/>
      <c r="M66" s="102"/>
      <c r="N66" s="102"/>
      <c r="O66" s="102"/>
    </row>
    <row r="67" spans="1:15" x14ac:dyDescent="0.25">
      <c r="A67" s="102"/>
      <c r="B67" s="102"/>
      <c r="C67" s="102"/>
      <c r="D67" s="102"/>
      <c r="E67" s="102"/>
      <c r="F67" s="102"/>
      <c r="G67" s="102"/>
      <c r="H67" s="102"/>
      <c r="I67" s="102"/>
      <c r="J67" s="102"/>
      <c r="K67" s="102"/>
      <c r="L67" s="102"/>
      <c r="M67" s="102"/>
      <c r="N67" s="102"/>
      <c r="O67" s="102"/>
    </row>
    <row r="68" spans="1:15" x14ac:dyDescent="0.25">
      <c r="A68" s="102"/>
      <c r="B68" s="102"/>
      <c r="C68" s="102"/>
      <c r="D68" s="102"/>
      <c r="E68" s="102"/>
      <c r="F68" s="102"/>
      <c r="G68" s="102"/>
      <c r="H68" s="102"/>
      <c r="I68" s="102"/>
      <c r="J68" s="102"/>
      <c r="K68" s="102"/>
      <c r="L68" s="102"/>
      <c r="M68" s="102"/>
      <c r="N68" s="102"/>
      <c r="O68" s="102"/>
    </row>
    <row r="69" spans="1:15" x14ac:dyDescent="0.25">
      <c r="A69" s="102"/>
      <c r="B69" s="102"/>
      <c r="C69" s="102"/>
      <c r="D69" s="102"/>
      <c r="E69" s="102"/>
      <c r="F69" s="102"/>
      <c r="G69" s="102"/>
      <c r="H69" s="102"/>
      <c r="I69" s="102"/>
      <c r="J69" s="102"/>
      <c r="K69" s="102"/>
      <c r="L69" s="102"/>
      <c r="M69" s="102"/>
      <c r="N69" s="102"/>
      <c r="O69" s="102"/>
    </row>
  </sheetData>
  <mergeCells count="28">
    <mergeCell ref="A56:D56"/>
    <mergeCell ref="A57:D57"/>
    <mergeCell ref="A58:D58"/>
    <mergeCell ref="C49:D49"/>
    <mergeCell ref="C45:I45"/>
    <mergeCell ref="A53:D53"/>
    <mergeCell ref="A54:D54"/>
    <mergeCell ref="A55:D55"/>
    <mergeCell ref="A41:E41"/>
    <mergeCell ref="A43:E43"/>
    <mergeCell ref="A42:E42"/>
    <mergeCell ref="A13:E13"/>
    <mergeCell ref="A40:E40"/>
    <mergeCell ref="A14:E14"/>
    <mergeCell ref="A29:G29"/>
    <mergeCell ref="A30:G30"/>
    <mergeCell ref="A31:G31"/>
    <mergeCell ref="G39:I39"/>
    <mergeCell ref="A36:E36"/>
    <mergeCell ref="A37:E37"/>
    <mergeCell ref="A38:E38"/>
    <mergeCell ref="A39:E39"/>
    <mergeCell ref="A1:J1"/>
    <mergeCell ref="A9:E9"/>
    <mergeCell ref="A10:E10"/>
    <mergeCell ref="A11:E11"/>
    <mergeCell ref="A12:E12"/>
    <mergeCell ref="G12:I12"/>
  </mergeCells>
  <pageMargins left="0.70866141732283472" right="0.70866141732283472" top="0.78740157480314965" bottom="0.78740157480314965" header="0.31496062992125984" footer="0.31496062992125984"/>
  <pageSetup paperSize="9" scale="61" orientation="portrait"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topLeftCell="A16" zoomScale="110" zoomScaleNormal="110" workbookViewId="0">
      <selection activeCell="C34" sqref="C34"/>
    </sheetView>
  </sheetViews>
  <sheetFormatPr baseColWidth="10" defaultRowHeight="12.75" x14ac:dyDescent="0.2"/>
  <cols>
    <col min="1" max="1" width="11.42578125" style="1"/>
    <col min="2" max="2" width="24" style="1" customWidth="1"/>
    <col min="3" max="3" width="18.42578125" style="1" bestFit="1" customWidth="1"/>
    <col min="4" max="4" width="18.42578125" style="1" customWidth="1"/>
    <col min="5" max="5" width="19.7109375" style="1" customWidth="1"/>
    <col min="6" max="7" width="14.7109375" style="1" customWidth="1"/>
    <col min="8" max="8" width="12.140625" style="1" customWidth="1"/>
    <col min="9" max="257" width="11.42578125" style="1"/>
    <col min="258" max="258" width="22.85546875" style="1" customWidth="1"/>
    <col min="259" max="259" width="18.42578125" style="1" bestFit="1" customWidth="1"/>
    <col min="260" max="261" width="18.42578125" style="1" customWidth="1"/>
    <col min="262" max="262" width="13.85546875" style="1" customWidth="1"/>
    <col min="263" max="263" width="18.7109375" style="1" customWidth="1"/>
    <col min="264" max="513" width="11.42578125" style="1"/>
    <col min="514" max="514" width="22.85546875" style="1" customWidth="1"/>
    <col min="515" max="515" width="18.42578125" style="1" bestFit="1" customWidth="1"/>
    <col min="516" max="517" width="18.42578125" style="1" customWidth="1"/>
    <col min="518" max="518" width="13.85546875" style="1" customWidth="1"/>
    <col min="519" max="519" width="18.7109375" style="1" customWidth="1"/>
    <col min="520" max="769" width="11.42578125" style="1"/>
    <col min="770" max="770" width="22.85546875" style="1" customWidth="1"/>
    <col min="771" max="771" width="18.42578125" style="1" bestFit="1" customWidth="1"/>
    <col min="772" max="773" width="18.42578125" style="1" customWidth="1"/>
    <col min="774" max="774" width="13.85546875" style="1" customWidth="1"/>
    <col min="775" max="775" width="18.7109375" style="1" customWidth="1"/>
    <col min="776" max="1025" width="11.42578125" style="1"/>
    <col min="1026" max="1026" width="22.85546875" style="1" customWidth="1"/>
    <col min="1027" max="1027" width="18.42578125" style="1" bestFit="1" customWidth="1"/>
    <col min="1028" max="1029" width="18.42578125" style="1" customWidth="1"/>
    <col min="1030" max="1030" width="13.85546875" style="1" customWidth="1"/>
    <col min="1031" max="1031" width="18.7109375" style="1" customWidth="1"/>
    <col min="1032" max="1281" width="11.42578125" style="1"/>
    <col min="1282" max="1282" width="22.85546875" style="1" customWidth="1"/>
    <col min="1283" max="1283" width="18.42578125" style="1" bestFit="1" customWidth="1"/>
    <col min="1284" max="1285" width="18.42578125" style="1" customWidth="1"/>
    <col min="1286" max="1286" width="13.85546875" style="1" customWidth="1"/>
    <col min="1287" max="1287" width="18.7109375" style="1" customWidth="1"/>
    <col min="1288" max="1537" width="11.42578125" style="1"/>
    <col min="1538" max="1538" width="22.85546875" style="1" customWidth="1"/>
    <col min="1539" max="1539" width="18.42578125" style="1" bestFit="1" customWidth="1"/>
    <col min="1540" max="1541" width="18.42578125" style="1" customWidth="1"/>
    <col min="1542" max="1542" width="13.85546875" style="1" customWidth="1"/>
    <col min="1543" max="1543" width="18.7109375" style="1" customWidth="1"/>
    <col min="1544" max="1793" width="11.42578125" style="1"/>
    <col min="1794" max="1794" width="22.85546875" style="1" customWidth="1"/>
    <col min="1795" max="1795" width="18.42578125" style="1" bestFit="1" customWidth="1"/>
    <col min="1796" max="1797" width="18.42578125" style="1" customWidth="1"/>
    <col min="1798" max="1798" width="13.85546875" style="1" customWidth="1"/>
    <col min="1799" max="1799" width="18.7109375" style="1" customWidth="1"/>
    <col min="1800" max="2049" width="11.42578125" style="1"/>
    <col min="2050" max="2050" width="22.85546875" style="1" customWidth="1"/>
    <col min="2051" max="2051" width="18.42578125" style="1" bestFit="1" customWidth="1"/>
    <col min="2052" max="2053" width="18.42578125" style="1" customWidth="1"/>
    <col min="2054" max="2054" width="13.85546875" style="1" customWidth="1"/>
    <col min="2055" max="2055" width="18.7109375" style="1" customWidth="1"/>
    <col min="2056" max="2305" width="11.42578125" style="1"/>
    <col min="2306" max="2306" width="22.85546875" style="1" customWidth="1"/>
    <col min="2307" max="2307" width="18.42578125" style="1" bestFit="1" customWidth="1"/>
    <col min="2308" max="2309" width="18.42578125" style="1" customWidth="1"/>
    <col min="2310" max="2310" width="13.85546875" style="1" customWidth="1"/>
    <col min="2311" max="2311" width="18.7109375" style="1" customWidth="1"/>
    <col min="2312" max="2561" width="11.42578125" style="1"/>
    <col min="2562" max="2562" width="22.85546875" style="1" customWidth="1"/>
    <col min="2563" max="2563" width="18.42578125" style="1" bestFit="1" customWidth="1"/>
    <col min="2564" max="2565" width="18.42578125" style="1" customWidth="1"/>
    <col min="2566" max="2566" width="13.85546875" style="1" customWidth="1"/>
    <col min="2567" max="2567" width="18.7109375" style="1" customWidth="1"/>
    <col min="2568" max="2817" width="11.42578125" style="1"/>
    <col min="2818" max="2818" width="22.85546875" style="1" customWidth="1"/>
    <col min="2819" max="2819" width="18.42578125" style="1" bestFit="1" customWidth="1"/>
    <col min="2820" max="2821" width="18.42578125" style="1" customWidth="1"/>
    <col min="2822" max="2822" width="13.85546875" style="1" customWidth="1"/>
    <col min="2823" max="2823" width="18.7109375" style="1" customWidth="1"/>
    <col min="2824" max="3073" width="11.42578125" style="1"/>
    <col min="3074" max="3074" width="22.85546875" style="1" customWidth="1"/>
    <col min="3075" max="3075" width="18.42578125" style="1" bestFit="1" customWidth="1"/>
    <col min="3076" max="3077" width="18.42578125" style="1" customWidth="1"/>
    <col min="3078" max="3078" width="13.85546875" style="1" customWidth="1"/>
    <col min="3079" max="3079" width="18.7109375" style="1" customWidth="1"/>
    <col min="3080" max="3329" width="11.42578125" style="1"/>
    <col min="3330" max="3330" width="22.85546875" style="1" customWidth="1"/>
    <col min="3331" max="3331" width="18.42578125" style="1" bestFit="1" customWidth="1"/>
    <col min="3332" max="3333" width="18.42578125" style="1" customWidth="1"/>
    <col min="3334" max="3334" width="13.85546875" style="1" customWidth="1"/>
    <col min="3335" max="3335" width="18.7109375" style="1" customWidth="1"/>
    <col min="3336" max="3585" width="11.42578125" style="1"/>
    <col min="3586" max="3586" width="22.85546875" style="1" customWidth="1"/>
    <col min="3587" max="3587" width="18.42578125" style="1" bestFit="1" customWidth="1"/>
    <col min="3588" max="3589" width="18.42578125" style="1" customWidth="1"/>
    <col min="3590" max="3590" width="13.85546875" style="1" customWidth="1"/>
    <col min="3591" max="3591" width="18.7109375" style="1" customWidth="1"/>
    <col min="3592" max="3841" width="11.42578125" style="1"/>
    <col min="3842" max="3842" width="22.85546875" style="1" customWidth="1"/>
    <col min="3843" max="3843" width="18.42578125" style="1" bestFit="1" customWidth="1"/>
    <col min="3844" max="3845" width="18.42578125" style="1" customWidth="1"/>
    <col min="3846" max="3846" width="13.85546875" style="1" customWidth="1"/>
    <col min="3847" max="3847" width="18.7109375" style="1" customWidth="1"/>
    <col min="3848" max="4097" width="11.42578125" style="1"/>
    <col min="4098" max="4098" width="22.85546875" style="1" customWidth="1"/>
    <col min="4099" max="4099" width="18.42578125" style="1" bestFit="1" customWidth="1"/>
    <col min="4100" max="4101" width="18.42578125" style="1" customWidth="1"/>
    <col min="4102" max="4102" width="13.85546875" style="1" customWidth="1"/>
    <col min="4103" max="4103" width="18.7109375" style="1" customWidth="1"/>
    <col min="4104" max="4353" width="11.42578125" style="1"/>
    <col min="4354" max="4354" width="22.85546875" style="1" customWidth="1"/>
    <col min="4355" max="4355" width="18.42578125" style="1" bestFit="1" customWidth="1"/>
    <col min="4356" max="4357" width="18.42578125" style="1" customWidth="1"/>
    <col min="4358" max="4358" width="13.85546875" style="1" customWidth="1"/>
    <col min="4359" max="4359" width="18.7109375" style="1" customWidth="1"/>
    <col min="4360" max="4609" width="11.42578125" style="1"/>
    <col min="4610" max="4610" width="22.85546875" style="1" customWidth="1"/>
    <col min="4611" max="4611" width="18.42578125" style="1" bestFit="1" customWidth="1"/>
    <col min="4612" max="4613" width="18.42578125" style="1" customWidth="1"/>
    <col min="4614" max="4614" width="13.85546875" style="1" customWidth="1"/>
    <col min="4615" max="4615" width="18.7109375" style="1" customWidth="1"/>
    <col min="4616" max="4865" width="11.42578125" style="1"/>
    <col min="4866" max="4866" width="22.85546875" style="1" customWidth="1"/>
    <col min="4867" max="4867" width="18.42578125" style="1" bestFit="1" customWidth="1"/>
    <col min="4868" max="4869" width="18.42578125" style="1" customWidth="1"/>
    <col min="4870" max="4870" width="13.85546875" style="1" customWidth="1"/>
    <col min="4871" max="4871" width="18.7109375" style="1" customWidth="1"/>
    <col min="4872" max="5121" width="11.42578125" style="1"/>
    <col min="5122" max="5122" width="22.85546875" style="1" customWidth="1"/>
    <col min="5123" max="5123" width="18.42578125" style="1" bestFit="1" customWidth="1"/>
    <col min="5124" max="5125" width="18.42578125" style="1" customWidth="1"/>
    <col min="5126" max="5126" width="13.85546875" style="1" customWidth="1"/>
    <col min="5127" max="5127" width="18.7109375" style="1" customWidth="1"/>
    <col min="5128" max="5377" width="11.42578125" style="1"/>
    <col min="5378" max="5378" width="22.85546875" style="1" customWidth="1"/>
    <col min="5379" max="5379" width="18.42578125" style="1" bestFit="1" customWidth="1"/>
    <col min="5380" max="5381" width="18.42578125" style="1" customWidth="1"/>
    <col min="5382" max="5382" width="13.85546875" style="1" customWidth="1"/>
    <col min="5383" max="5383" width="18.7109375" style="1" customWidth="1"/>
    <col min="5384" max="5633" width="11.42578125" style="1"/>
    <col min="5634" max="5634" width="22.85546875" style="1" customWidth="1"/>
    <col min="5635" max="5635" width="18.42578125" style="1" bestFit="1" customWidth="1"/>
    <col min="5636" max="5637" width="18.42578125" style="1" customWidth="1"/>
    <col min="5638" max="5638" width="13.85546875" style="1" customWidth="1"/>
    <col min="5639" max="5639" width="18.7109375" style="1" customWidth="1"/>
    <col min="5640" max="5889" width="11.42578125" style="1"/>
    <col min="5890" max="5890" width="22.85546875" style="1" customWidth="1"/>
    <col min="5891" max="5891" width="18.42578125" style="1" bestFit="1" customWidth="1"/>
    <col min="5892" max="5893" width="18.42578125" style="1" customWidth="1"/>
    <col min="5894" max="5894" width="13.85546875" style="1" customWidth="1"/>
    <col min="5895" max="5895" width="18.7109375" style="1" customWidth="1"/>
    <col min="5896" max="6145" width="11.42578125" style="1"/>
    <col min="6146" max="6146" width="22.85546875" style="1" customWidth="1"/>
    <col min="6147" max="6147" width="18.42578125" style="1" bestFit="1" customWidth="1"/>
    <col min="6148" max="6149" width="18.42578125" style="1" customWidth="1"/>
    <col min="6150" max="6150" width="13.85546875" style="1" customWidth="1"/>
    <col min="6151" max="6151" width="18.7109375" style="1" customWidth="1"/>
    <col min="6152" max="6401" width="11.42578125" style="1"/>
    <col min="6402" max="6402" width="22.85546875" style="1" customWidth="1"/>
    <col min="6403" max="6403" width="18.42578125" style="1" bestFit="1" customWidth="1"/>
    <col min="6404" max="6405" width="18.42578125" style="1" customWidth="1"/>
    <col min="6406" max="6406" width="13.85546875" style="1" customWidth="1"/>
    <col min="6407" max="6407" width="18.7109375" style="1" customWidth="1"/>
    <col min="6408" max="6657" width="11.42578125" style="1"/>
    <col min="6658" max="6658" width="22.85546875" style="1" customWidth="1"/>
    <col min="6659" max="6659" width="18.42578125" style="1" bestFit="1" customWidth="1"/>
    <col min="6660" max="6661" width="18.42578125" style="1" customWidth="1"/>
    <col min="6662" max="6662" width="13.85546875" style="1" customWidth="1"/>
    <col min="6663" max="6663" width="18.7109375" style="1" customWidth="1"/>
    <col min="6664" max="6913" width="11.42578125" style="1"/>
    <col min="6914" max="6914" width="22.85546875" style="1" customWidth="1"/>
    <col min="6915" max="6915" width="18.42578125" style="1" bestFit="1" customWidth="1"/>
    <col min="6916" max="6917" width="18.42578125" style="1" customWidth="1"/>
    <col min="6918" max="6918" width="13.85546875" style="1" customWidth="1"/>
    <col min="6919" max="6919" width="18.7109375" style="1" customWidth="1"/>
    <col min="6920" max="7169" width="11.42578125" style="1"/>
    <col min="7170" max="7170" width="22.85546875" style="1" customWidth="1"/>
    <col min="7171" max="7171" width="18.42578125" style="1" bestFit="1" customWidth="1"/>
    <col min="7172" max="7173" width="18.42578125" style="1" customWidth="1"/>
    <col min="7174" max="7174" width="13.85546875" style="1" customWidth="1"/>
    <col min="7175" max="7175" width="18.7109375" style="1" customWidth="1"/>
    <col min="7176" max="7425" width="11.42578125" style="1"/>
    <col min="7426" max="7426" width="22.85546875" style="1" customWidth="1"/>
    <col min="7427" max="7427" width="18.42578125" style="1" bestFit="1" customWidth="1"/>
    <col min="7428" max="7429" width="18.42578125" style="1" customWidth="1"/>
    <col min="7430" max="7430" width="13.85546875" style="1" customWidth="1"/>
    <col min="7431" max="7431" width="18.7109375" style="1" customWidth="1"/>
    <col min="7432" max="7681" width="11.42578125" style="1"/>
    <col min="7682" max="7682" width="22.85546875" style="1" customWidth="1"/>
    <col min="7683" max="7683" width="18.42578125" style="1" bestFit="1" customWidth="1"/>
    <col min="7684" max="7685" width="18.42578125" style="1" customWidth="1"/>
    <col min="7686" max="7686" width="13.85546875" style="1" customWidth="1"/>
    <col min="7687" max="7687" width="18.7109375" style="1" customWidth="1"/>
    <col min="7688" max="7937" width="11.42578125" style="1"/>
    <col min="7938" max="7938" width="22.85546875" style="1" customWidth="1"/>
    <col min="7939" max="7939" width="18.42578125" style="1" bestFit="1" customWidth="1"/>
    <col min="7940" max="7941" width="18.42578125" style="1" customWidth="1"/>
    <col min="7942" max="7942" width="13.85546875" style="1" customWidth="1"/>
    <col min="7943" max="7943" width="18.7109375" style="1" customWidth="1"/>
    <col min="7944" max="8193" width="11.42578125" style="1"/>
    <col min="8194" max="8194" width="22.85546875" style="1" customWidth="1"/>
    <col min="8195" max="8195" width="18.42578125" style="1" bestFit="1" customWidth="1"/>
    <col min="8196" max="8197" width="18.42578125" style="1" customWidth="1"/>
    <col min="8198" max="8198" width="13.85546875" style="1" customWidth="1"/>
    <col min="8199" max="8199" width="18.7109375" style="1" customWidth="1"/>
    <col min="8200" max="8449" width="11.42578125" style="1"/>
    <col min="8450" max="8450" width="22.85546875" style="1" customWidth="1"/>
    <col min="8451" max="8451" width="18.42578125" style="1" bestFit="1" customWidth="1"/>
    <col min="8452" max="8453" width="18.42578125" style="1" customWidth="1"/>
    <col min="8454" max="8454" width="13.85546875" style="1" customWidth="1"/>
    <col min="8455" max="8455" width="18.7109375" style="1" customWidth="1"/>
    <col min="8456" max="8705" width="11.42578125" style="1"/>
    <col min="8706" max="8706" width="22.85546875" style="1" customWidth="1"/>
    <col min="8707" max="8707" width="18.42578125" style="1" bestFit="1" customWidth="1"/>
    <col min="8708" max="8709" width="18.42578125" style="1" customWidth="1"/>
    <col min="8710" max="8710" width="13.85546875" style="1" customWidth="1"/>
    <col min="8711" max="8711" width="18.7109375" style="1" customWidth="1"/>
    <col min="8712" max="8961" width="11.42578125" style="1"/>
    <col min="8962" max="8962" width="22.85546875" style="1" customWidth="1"/>
    <col min="8963" max="8963" width="18.42578125" style="1" bestFit="1" customWidth="1"/>
    <col min="8964" max="8965" width="18.42578125" style="1" customWidth="1"/>
    <col min="8966" max="8966" width="13.85546875" style="1" customWidth="1"/>
    <col min="8967" max="8967" width="18.7109375" style="1" customWidth="1"/>
    <col min="8968" max="9217" width="11.42578125" style="1"/>
    <col min="9218" max="9218" width="22.85546875" style="1" customWidth="1"/>
    <col min="9219" max="9219" width="18.42578125" style="1" bestFit="1" customWidth="1"/>
    <col min="9220" max="9221" width="18.42578125" style="1" customWidth="1"/>
    <col min="9222" max="9222" width="13.85546875" style="1" customWidth="1"/>
    <col min="9223" max="9223" width="18.7109375" style="1" customWidth="1"/>
    <col min="9224" max="9473" width="11.42578125" style="1"/>
    <col min="9474" max="9474" width="22.85546875" style="1" customWidth="1"/>
    <col min="9475" max="9475" width="18.42578125" style="1" bestFit="1" customWidth="1"/>
    <col min="9476" max="9477" width="18.42578125" style="1" customWidth="1"/>
    <col min="9478" max="9478" width="13.85546875" style="1" customWidth="1"/>
    <col min="9479" max="9479" width="18.7109375" style="1" customWidth="1"/>
    <col min="9480" max="9729" width="11.42578125" style="1"/>
    <col min="9730" max="9730" width="22.85546875" style="1" customWidth="1"/>
    <col min="9731" max="9731" width="18.42578125" style="1" bestFit="1" customWidth="1"/>
    <col min="9732" max="9733" width="18.42578125" style="1" customWidth="1"/>
    <col min="9734" max="9734" width="13.85546875" style="1" customWidth="1"/>
    <col min="9735" max="9735" width="18.7109375" style="1" customWidth="1"/>
    <col min="9736" max="9985" width="11.42578125" style="1"/>
    <col min="9986" max="9986" width="22.85546875" style="1" customWidth="1"/>
    <col min="9987" max="9987" width="18.42578125" style="1" bestFit="1" customWidth="1"/>
    <col min="9988" max="9989" width="18.42578125" style="1" customWidth="1"/>
    <col min="9990" max="9990" width="13.85546875" style="1" customWidth="1"/>
    <col min="9991" max="9991" width="18.7109375" style="1" customWidth="1"/>
    <col min="9992" max="10241" width="11.42578125" style="1"/>
    <col min="10242" max="10242" width="22.85546875" style="1" customWidth="1"/>
    <col min="10243" max="10243" width="18.42578125" style="1" bestFit="1" customWidth="1"/>
    <col min="10244" max="10245" width="18.42578125" style="1" customWidth="1"/>
    <col min="10246" max="10246" width="13.85546875" style="1" customWidth="1"/>
    <col min="10247" max="10247" width="18.7109375" style="1" customWidth="1"/>
    <col min="10248" max="10497" width="11.42578125" style="1"/>
    <col min="10498" max="10498" width="22.85546875" style="1" customWidth="1"/>
    <col min="10499" max="10499" width="18.42578125" style="1" bestFit="1" customWidth="1"/>
    <col min="10500" max="10501" width="18.42578125" style="1" customWidth="1"/>
    <col min="10502" max="10502" width="13.85546875" style="1" customWidth="1"/>
    <col min="10503" max="10503" width="18.7109375" style="1" customWidth="1"/>
    <col min="10504" max="10753" width="11.42578125" style="1"/>
    <col min="10754" max="10754" width="22.85546875" style="1" customWidth="1"/>
    <col min="10755" max="10755" width="18.42578125" style="1" bestFit="1" customWidth="1"/>
    <col min="10756" max="10757" width="18.42578125" style="1" customWidth="1"/>
    <col min="10758" max="10758" width="13.85546875" style="1" customWidth="1"/>
    <col min="10759" max="10759" width="18.7109375" style="1" customWidth="1"/>
    <col min="10760" max="11009" width="11.42578125" style="1"/>
    <col min="11010" max="11010" width="22.85546875" style="1" customWidth="1"/>
    <col min="11011" max="11011" width="18.42578125" style="1" bestFit="1" customWidth="1"/>
    <col min="11012" max="11013" width="18.42578125" style="1" customWidth="1"/>
    <col min="11014" max="11014" width="13.85546875" style="1" customWidth="1"/>
    <col min="11015" max="11015" width="18.7109375" style="1" customWidth="1"/>
    <col min="11016" max="11265" width="11.42578125" style="1"/>
    <col min="11266" max="11266" width="22.85546875" style="1" customWidth="1"/>
    <col min="11267" max="11267" width="18.42578125" style="1" bestFit="1" customWidth="1"/>
    <col min="11268" max="11269" width="18.42578125" style="1" customWidth="1"/>
    <col min="11270" max="11270" width="13.85546875" style="1" customWidth="1"/>
    <col min="11271" max="11271" width="18.7109375" style="1" customWidth="1"/>
    <col min="11272" max="11521" width="11.42578125" style="1"/>
    <col min="11522" max="11522" width="22.85546875" style="1" customWidth="1"/>
    <col min="11523" max="11523" width="18.42578125" style="1" bestFit="1" customWidth="1"/>
    <col min="11524" max="11525" width="18.42578125" style="1" customWidth="1"/>
    <col min="11526" max="11526" width="13.85546875" style="1" customWidth="1"/>
    <col min="11527" max="11527" width="18.7109375" style="1" customWidth="1"/>
    <col min="11528" max="11777" width="11.42578125" style="1"/>
    <col min="11778" max="11778" width="22.85546875" style="1" customWidth="1"/>
    <col min="11779" max="11779" width="18.42578125" style="1" bestFit="1" customWidth="1"/>
    <col min="11780" max="11781" width="18.42578125" style="1" customWidth="1"/>
    <col min="11782" max="11782" width="13.85546875" style="1" customWidth="1"/>
    <col min="11783" max="11783" width="18.7109375" style="1" customWidth="1"/>
    <col min="11784" max="12033" width="11.42578125" style="1"/>
    <col min="12034" max="12034" width="22.85546875" style="1" customWidth="1"/>
    <col min="12035" max="12035" width="18.42578125" style="1" bestFit="1" customWidth="1"/>
    <col min="12036" max="12037" width="18.42578125" style="1" customWidth="1"/>
    <col min="12038" max="12038" width="13.85546875" style="1" customWidth="1"/>
    <col min="12039" max="12039" width="18.7109375" style="1" customWidth="1"/>
    <col min="12040" max="12289" width="11.42578125" style="1"/>
    <col min="12290" max="12290" width="22.85546875" style="1" customWidth="1"/>
    <col min="12291" max="12291" width="18.42578125" style="1" bestFit="1" customWidth="1"/>
    <col min="12292" max="12293" width="18.42578125" style="1" customWidth="1"/>
    <col min="12294" max="12294" width="13.85546875" style="1" customWidth="1"/>
    <col min="12295" max="12295" width="18.7109375" style="1" customWidth="1"/>
    <col min="12296" max="12545" width="11.42578125" style="1"/>
    <col min="12546" max="12546" width="22.85546875" style="1" customWidth="1"/>
    <col min="12547" max="12547" width="18.42578125" style="1" bestFit="1" customWidth="1"/>
    <col min="12548" max="12549" width="18.42578125" style="1" customWidth="1"/>
    <col min="12550" max="12550" width="13.85546875" style="1" customWidth="1"/>
    <col min="12551" max="12551" width="18.7109375" style="1" customWidth="1"/>
    <col min="12552" max="12801" width="11.42578125" style="1"/>
    <col min="12802" max="12802" width="22.85546875" style="1" customWidth="1"/>
    <col min="12803" max="12803" width="18.42578125" style="1" bestFit="1" customWidth="1"/>
    <col min="12804" max="12805" width="18.42578125" style="1" customWidth="1"/>
    <col min="12806" max="12806" width="13.85546875" style="1" customWidth="1"/>
    <col min="12807" max="12807" width="18.7109375" style="1" customWidth="1"/>
    <col min="12808" max="13057" width="11.42578125" style="1"/>
    <col min="13058" max="13058" width="22.85546875" style="1" customWidth="1"/>
    <col min="13059" max="13059" width="18.42578125" style="1" bestFit="1" customWidth="1"/>
    <col min="13060" max="13061" width="18.42578125" style="1" customWidth="1"/>
    <col min="13062" max="13062" width="13.85546875" style="1" customWidth="1"/>
    <col min="13063" max="13063" width="18.7109375" style="1" customWidth="1"/>
    <col min="13064" max="13313" width="11.42578125" style="1"/>
    <col min="13314" max="13314" width="22.85546875" style="1" customWidth="1"/>
    <col min="13315" max="13315" width="18.42578125" style="1" bestFit="1" customWidth="1"/>
    <col min="13316" max="13317" width="18.42578125" style="1" customWidth="1"/>
    <col min="13318" max="13318" width="13.85546875" style="1" customWidth="1"/>
    <col min="13319" max="13319" width="18.7109375" style="1" customWidth="1"/>
    <col min="13320" max="13569" width="11.42578125" style="1"/>
    <col min="13570" max="13570" width="22.85546875" style="1" customWidth="1"/>
    <col min="13571" max="13571" width="18.42578125" style="1" bestFit="1" customWidth="1"/>
    <col min="13572" max="13573" width="18.42578125" style="1" customWidth="1"/>
    <col min="13574" max="13574" width="13.85546875" style="1" customWidth="1"/>
    <col min="13575" max="13575" width="18.7109375" style="1" customWidth="1"/>
    <col min="13576" max="13825" width="11.42578125" style="1"/>
    <col min="13826" max="13826" width="22.85546875" style="1" customWidth="1"/>
    <col min="13827" max="13827" width="18.42578125" style="1" bestFit="1" customWidth="1"/>
    <col min="13828" max="13829" width="18.42578125" style="1" customWidth="1"/>
    <col min="13830" max="13830" width="13.85546875" style="1" customWidth="1"/>
    <col min="13831" max="13831" width="18.7109375" style="1" customWidth="1"/>
    <col min="13832" max="14081" width="11.42578125" style="1"/>
    <col min="14082" max="14082" width="22.85546875" style="1" customWidth="1"/>
    <col min="14083" max="14083" width="18.42578125" style="1" bestFit="1" customWidth="1"/>
    <col min="14084" max="14085" width="18.42578125" style="1" customWidth="1"/>
    <col min="14086" max="14086" width="13.85546875" style="1" customWidth="1"/>
    <col min="14087" max="14087" width="18.7109375" style="1" customWidth="1"/>
    <col min="14088" max="14337" width="11.42578125" style="1"/>
    <col min="14338" max="14338" width="22.85546875" style="1" customWidth="1"/>
    <col min="14339" max="14339" width="18.42578125" style="1" bestFit="1" customWidth="1"/>
    <col min="14340" max="14341" width="18.42578125" style="1" customWidth="1"/>
    <col min="14342" max="14342" width="13.85546875" style="1" customWidth="1"/>
    <col min="14343" max="14343" width="18.7109375" style="1" customWidth="1"/>
    <col min="14344" max="14593" width="11.42578125" style="1"/>
    <col min="14594" max="14594" width="22.85546875" style="1" customWidth="1"/>
    <col min="14595" max="14595" width="18.42578125" style="1" bestFit="1" customWidth="1"/>
    <col min="14596" max="14597" width="18.42578125" style="1" customWidth="1"/>
    <col min="14598" max="14598" width="13.85546875" style="1" customWidth="1"/>
    <col min="14599" max="14599" width="18.7109375" style="1" customWidth="1"/>
    <col min="14600" max="14849" width="11.42578125" style="1"/>
    <col min="14850" max="14850" width="22.85546875" style="1" customWidth="1"/>
    <col min="14851" max="14851" width="18.42578125" style="1" bestFit="1" customWidth="1"/>
    <col min="14852" max="14853" width="18.42578125" style="1" customWidth="1"/>
    <col min="14854" max="14854" width="13.85546875" style="1" customWidth="1"/>
    <col min="14855" max="14855" width="18.7109375" style="1" customWidth="1"/>
    <col min="14856" max="15105" width="11.42578125" style="1"/>
    <col min="15106" max="15106" width="22.85546875" style="1" customWidth="1"/>
    <col min="15107" max="15107" width="18.42578125" style="1" bestFit="1" customWidth="1"/>
    <col min="15108" max="15109" width="18.42578125" style="1" customWidth="1"/>
    <col min="15110" max="15110" width="13.85546875" style="1" customWidth="1"/>
    <col min="15111" max="15111" width="18.7109375" style="1" customWidth="1"/>
    <col min="15112" max="15361" width="11.42578125" style="1"/>
    <col min="15362" max="15362" width="22.85546875" style="1" customWidth="1"/>
    <col min="15363" max="15363" width="18.42578125" style="1" bestFit="1" customWidth="1"/>
    <col min="15364" max="15365" width="18.42578125" style="1" customWidth="1"/>
    <col min="15366" max="15366" width="13.85546875" style="1" customWidth="1"/>
    <col min="15367" max="15367" width="18.7109375" style="1" customWidth="1"/>
    <col min="15368" max="15617" width="11.42578125" style="1"/>
    <col min="15618" max="15618" width="22.85546875" style="1" customWidth="1"/>
    <col min="15619" max="15619" width="18.42578125" style="1" bestFit="1" customWidth="1"/>
    <col min="15620" max="15621" width="18.42578125" style="1" customWidth="1"/>
    <col min="15622" max="15622" width="13.85546875" style="1" customWidth="1"/>
    <col min="15623" max="15623" width="18.7109375" style="1" customWidth="1"/>
    <col min="15624" max="15873" width="11.42578125" style="1"/>
    <col min="15874" max="15874" width="22.85546875" style="1" customWidth="1"/>
    <col min="15875" max="15875" width="18.42578125" style="1" bestFit="1" customWidth="1"/>
    <col min="15876" max="15877" width="18.42578125" style="1" customWidth="1"/>
    <col min="15878" max="15878" width="13.85546875" style="1" customWidth="1"/>
    <col min="15879" max="15879" width="18.7109375" style="1" customWidth="1"/>
    <col min="15880" max="16129" width="11.42578125" style="1"/>
    <col min="16130" max="16130" width="22.85546875" style="1" customWidth="1"/>
    <col min="16131" max="16131" width="18.42578125" style="1" bestFit="1" customWidth="1"/>
    <col min="16132" max="16133" width="18.42578125" style="1" customWidth="1"/>
    <col min="16134" max="16134" width="13.85546875" style="1" customWidth="1"/>
    <col min="16135" max="16135" width="18.7109375" style="1" customWidth="1"/>
    <col min="16136" max="16384" width="11.42578125" style="1"/>
  </cols>
  <sheetData>
    <row r="1" spans="1:13" ht="21.75" thickBot="1" x14ac:dyDescent="0.4">
      <c r="A1" s="192" t="s">
        <v>216</v>
      </c>
      <c r="B1" s="193"/>
      <c r="C1" s="193"/>
      <c r="D1" s="193"/>
      <c r="E1" s="193"/>
      <c r="F1" s="193"/>
      <c r="G1" s="193"/>
      <c r="H1" s="194"/>
      <c r="I1" s="80"/>
      <c r="J1" s="81"/>
      <c r="K1" s="81"/>
      <c r="L1" s="81"/>
      <c r="M1" s="81"/>
    </row>
    <row r="2" spans="1:13" ht="18" x14ac:dyDescent="0.25">
      <c r="A2" s="73"/>
      <c r="B2" s="74"/>
      <c r="C2" s="74"/>
      <c r="D2" s="74"/>
      <c r="E2" s="74"/>
      <c r="F2" s="74"/>
      <c r="G2" s="74"/>
      <c r="H2" s="74"/>
      <c r="I2" s="81"/>
      <c r="J2" s="81"/>
      <c r="K2" s="81"/>
      <c r="L2" s="81"/>
      <c r="M2" s="81"/>
    </row>
    <row r="3" spans="1:13" ht="15" x14ac:dyDescent="0.2">
      <c r="A3" s="75" t="s">
        <v>217</v>
      </c>
      <c r="B3" s="74"/>
      <c r="C3" s="74"/>
      <c r="D3" s="74"/>
      <c r="E3" s="74"/>
      <c r="F3" s="74"/>
      <c r="G3" s="74"/>
      <c r="H3" s="74"/>
      <c r="I3" s="81"/>
      <c r="J3" s="81"/>
      <c r="K3" s="81"/>
      <c r="L3" s="81"/>
      <c r="M3" s="81"/>
    </row>
    <row r="4" spans="1:13" ht="15" x14ac:dyDescent="0.2">
      <c r="A4" s="75" t="s">
        <v>218</v>
      </c>
      <c r="B4" s="74"/>
      <c r="C4" s="74"/>
      <c r="D4" s="74"/>
      <c r="E4" s="74"/>
      <c r="F4" s="74"/>
      <c r="G4" s="74"/>
      <c r="H4" s="74"/>
      <c r="I4" s="81"/>
      <c r="J4" s="81"/>
      <c r="K4" s="81"/>
      <c r="L4" s="81"/>
      <c r="M4" s="81"/>
    </row>
    <row r="5" spans="1:13" ht="18.75" thickBot="1" x14ac:dyDescent="0.3">
      <c r="A5" s="73"/>
      <c r="B5" s="74"/>
      <c r="C5" s="74"/>
      <c r="D5" s="74"/>
      <c r="E5" s="74"/>
      <c r="F5" s="74"/>
      <c r="G5" s="74"/>
      <c r="H5" s="74"/>
      <c r="I5" s="81"/>
      <c r="J5" s="81"/>
      <c r="K5" s="81"/>
      <c r="L5" s="81"/>
      <c r="M5" s="81"/>
    </row>
    <row r="6" spans="1:13" ht="58.15" customHeight="1" thickBot="1" x14ac:dyDescent="0.3">
      <c r="A6" s="73"/>
      <c r="B6" s="205"/>
      <c r="C6" s="206"/>
      <c r="D6" s="207"/>
      <c r="E6" s="74"/>
      <c r="F6" s="74"/>
      <c r="G6" s="74"/>
      <c r="H6" s="74"/>
      <c r="I6" s="81"/>
      <c r="J6" s="81"/>
      <c r="K6" s="81"/>
      <c r="L6" s="81"/>
      <c r="M6" s="81"/>
    </row>
    <row r="7" spans="1:13" ht="18" x14ac:dyDescent="0.25">
      <c r="A7" s="73"/>
      <c r="B7" s="74"/>
      <c r="C7" s="74"/>
      <c r="D7" s="74"/>
      <c r="E7" s="74"/>
      <c r="F7" s="74"/>
      <c r="G7" s="74"/>
      <c r="H7" s="74"/>
      <c r="I7" s="81"/>
      <c r="J7" s="81"/>
      <c r="K7" s="81"/>
      <c r="L7" s="81"/>
      <c r="M7" s="81"/>
    </row>
    <row r="8" spans="1:13" ht="18" x14ac:dyDescent="0.25">
      <c r="A8" s="73"/>
      <c r="B8" s="74"/>
      <c r="C8" s="74"/>
      <c r="D8" s="74"/>
      <c r="E8" s="74"/>
      <c r="F8" s="74"/>
      <c r="G8" s="74"/>
      <c r="H8" s="74"/>
      <c r="I8" s="81"/>
      <c r="J8" s="81"/>
      <c r="K8" s="81"/>
      <c r="L8" s="81"/>
      <c r="M8" s="81"/>
    </row>
    <row r="9" spans="1:13" ht="18" x14ac:dyDescent="0.25">
      <c r="A9" s="73"/>
      <c r="B9" s="74"/>
      <c r="C9" s="74"/>
      <c r="D9" s="74"/>
      <c r="E9" s="74"/>
      <c r="F9" s="74"/>
      <c r="G9" s="74"/>
      <c r="H9" s="74"/>
      <c r="I9" s="81"/>
      <c r="J9" s="81"/>
      <c r="K9" s="81"/>
      <c r="L9" s="81"/>
      <c r="M9" s="81"/>
    </row>
    <row r="10" spans="1:13" ht="15" x14ac:dyDescent="0.2">
      <c r="A10" s="75" t="s">
        <v>219</v>
      </c>
      <c r="B10" s="75"/>
      <c r="C10" s="74"/>
      <c r="D10" s="74"/>
      <c r="E10" s="74"/>
      <c r="F10" s="74"/>
      <c r="G10" s="74"/>
      <c r="H10" s="74"/>
      <c r="I10" s="81"/>
      <c r="J10" s="81"/>
      <c r="K10" s="81"/>
      <c r="L10" s="81"/>
      <c r="M10" s="81"/>
    </row>
    <row r="11" spans="1:13" ht="15" x14ac:dyDescent="0.2">
      <c r="A11" s="75" t="s">
        <v>220</v>
      </c>
      <c r="B11" s="75"/>
      <c r="C11" s="74"/>
      <c r="D11" s="74"/>
      <c r="E11" s="74"/>
      <c r="F11" s="74"/>
      <c r="G11" s="74"/>
      <c r="H11" s="74"/>
      <c r="I11" s="81"/>
      <c r="J11" s="81"/>
      <c r="K11" s="81"/>
      <c r="L11" s="81"/>
      <c r="M11" s="81"/>
    </row>
    <row r="12" spans="1:13" ht="15" x14ac:dyDescent="0.2">
      <c r="A12" s="75" t="s">
        <v>221</v>
      </c>
      <c r="B12" s="75"/>
      <c r="C12" s="74"/>
      <c r="D12" s="74"/>
      <c r="E12" s="74"/>
      <c r="F12" s="74"/>
      <c r="G12" s="74"/>
      <c r="H12" s="74"/>
      <c r="I12" s="81"/>
      <c r="J12" s="81"/>
      <c r="K12" s="81"/>
      <c r="L12" s="81"/>
      <c r="M12" s="81"/>
    </row>
    <row r="13" spans="1:13" ht="15" x14ac:dyDescent="0.2">
      <c r="A13" s="75" t="s">
        <v>222</v>
      </c>
      <c r="B13" s="75"/>
      <c r="C13" s="74"/>
      <c r="D13" s="74"/>
      <c r="E13" s="74"/>
      <c r="F13" s="74"/>
      <c r="G13" s="74"/>
      <c r="H13" s="74"/>
      <c r="I13" s="81"/>
      <c r="J13" s="81"/>
      <c r="K13" s="81"/>
      <c r="L13" s="81"/>
      <c r="M13" s="81"/>
    </row>
    <row r="14" spans="1:13" ht="15" x14ac:dyDescent="0.2">
      <c r="A14" s="75"/>
      <c r="B14" s="75"/>
      <c r="C14" s="74"/>
      <c r="D14" s="74"/>
      <c r="E14" s="74"/>
      <c r="F14" s="74"/>
      <c r="G14" s="74"/>
      <c r="H14" s="74"/>
      <c r="I14" s="81"/>
      <c r="J14" s="81"/>
      <c r="K14" s="81"/>
      <c r="L14" s="81"/>
      <c r="M14" s="81"/>
    </row>
    <row r="15" spans="1:13" ht="15" x14ac:dyDescent="0.2">
      <c r="A15" s="75" t="s">
        <v>243</v>
      </c>
      <c r="B15" s="75"/>
      <c r="C15" s="74"/>
      <c r="D15" s="74"/>
      <c r="E15" s="74"/>
      <c r="F15" s="74"/>
      <c r="G15" s="74"/>
      <c r="H15" s="74"/>
      <c r="I15" s="81"/>
      <c r="J15" s="81"/>
      <c r="K15" s="81"/>
      <c r="L15" s="81"/>
      <c r="M15" s="81"/>
    </row>
    <row r="16" spans="1:13" ht="15" x14ac:dyDescent="0.2">
      <c r="A16" s="75" t="s">
        <v>237</v>
      </c>
      <c r="B16" s="75"/>
      <c r="C16" s="74"/>
      <c r="D16" s="74"/>
      <c r="E16" s="74"/>
      <c r="F16" s="74"/>
      <c r="G16" s="74"/>
      <c r="H16" s="74"/>
      <c r="I16" s="81"/>
      <c r="J16" s="81"/>
      <c r="K16" s="81"/>
      <c r="L16" s="81"/>
      <c r="M16" s="81"/>
    </row>
    <row r="17" spans="1:13" ht="15" x14ac:dyDescent="0.2">
      <c r="A17" s="75" t="s">
        <v>244</v>
      </c>
      <c r="B17" s="75"/>
      <c r="C17" s="74"/>
      <c r="D17" s="74"/>
      <c r="E17" s="74"/>
      <c r="F17" s="74"/>
      <c r="G17" s="74"/>
      <c r="H17" s="74"/>
      <c r="I17" s="81"/>
      <c r="J17" s="81"/>
      <c r="K17" s="81"/>
      <c r="L17" s="81"/>
      <c r="M17" s="81"/>
    </row>
    <row r="18" spans="1:13" ht="15" x14ac:dyDescent="0.2">
      <c r="A18" s="75"/>
      <c r="B18" s="75"/>
      <c r="C18" s="74"/>
      <c r="D18" s="74"/>
      <c r="E18" s="74"/>
      <c r="F18" s="74"/>
      <c r="G18" s="74"/>
      <c r="H18" s="74"/>
      <c r="I18" s="81"/>
      <c r="J18" s="81"/>
      <c r="K18" s="81"/>
      <c r="L18" s="81"/>
      <c r="M18" s="81"/>
    </row>
    <row r="19" spans="1:13" ht="15" x14ac:dyDescent="0.2">
      <c r="A19" s="75" t="s">
        <v>148</v>
      </c>
      <c r="B19" s="75"/>
      <c r="C19" s="74"/>
      <c r="D19" s="74"/>
      <c r="E19" s="74"/>
      <c r="F19" s="74"/>
      <c r="G19" s="74"/>
      <c r="H19" s="74"/>
      <c r="I19" s="81"/>
      <c r="J19" s="81"/>
      <c r="K19" s="81"/>
      <c r="L19" s="81"/>
      <c r="M19" s="81"/>
    </row>
    <row r="20" spans="1:13" ht="15" x14ac:dyDescent="0.2">
      <c r="A20" s="75" t="s">
        <v>245</v>
      </c>
      <c r="B20" s="75"/>
      <c r="C20" s="74"/>
      <c r="D20" s="74"/>
      <c r="E20" s="74"/>
      <c r="F20" s="74"/>
      <c r="G20" s="74"/>
      <c r="H20" s="74"/>
      <c r="I20" s="81"/>
      <c r="J20" s="81"/>
      <c r="K20" s="81"/>
      <c r="L20" s="81"/>
      <c r="M20" s="81"/>
    </row>
    <row r="21" spans="1:13" ht="15" x14ac:dyDescent="0.2">
      <c r="A21" s="75" t="s">
        <v>168</v>
      </c>
      <c r="B21" s="75"/>
      <c r="C21" s="74"/>
      <c r="D21" s="74"/>
      <c r="E21" s="74"/>
      <c r="F21" s="74"/>
      <c r="G21" s="74"/>
      <c r="H21" s="74"/>
      <c r="I21" s="81"/>
      <c r="J21" s="81"/>
      <c r="K21" s="81"/>
      <c r="L21" s="81"/>
      <c r="M21" s="81"/>
    </row>
    <row r="22" spans="1:13" ht="15" x14ac:dyDescent="0.2">
      <c r="A22" s="75" t="s">
        <v>149</v>
      </c>
      <c r="B22" s="75"/>
      <c r="C22" s="74"/>
      <c r="D22" s="74"/>
      <c r="E22" s="74"/>
      <c r="F22" s="74"/>
      <c r="G22" s="74"/>
      <c r="H22" s="74"/>
      <c r="I22" s="81"/>
      <c r="J22" s="81"/>
      <c r="K22" s="81"/>
      <c r="L22" s="81"/>
      <c r="M22" s="81"/>
    </row>
    <row r="23" spans="1:13" ht="15" x14ac:dyDescent="0.2">
      <c r="A23" s="75" t="s">
        <v>238</v>
      </c>
      <c r="B23" s="75"/>
      <c r="C23" s="74"/>
      <c r="D23" s="74"/>
      <c r="E23" s="74"/>
      <c r="F23" s="74"/>
      <c r="G23" s="74"/>
      <c r="H23" s="74"/>
      <c r="I23" s="81"/>
      <c r="J23" s="81"/>
      <c r="K23" s="81"/>
      <c r="L23" s="81"/>
      <c r="M23" s="81"/>
    </row>
    <row r="24" spans="1:13" ht="15" x14ac:dyDescent="0.2">
      <c r="A24" s="75" t="s">
        <v>239</v>
      </c>
      <c r="B24" s="75"/>
      <c r="C24" s="74"/>
      <c r="D24" s="74"/>
      <c r="E24" s="74"/>
      <c r="F24" s="74"/>
      <c r="G24" s="74"/>
      <c r="H24" s="74"/>
      <c r="I24" s="81"/>
      <c r="J24" s="81"/>
      <c r="K24" s="81"/>
      <c r="L24" s="81"/>
      <c r="M24" s="81"/>
    </row>
    <row r="25" spans="1:13" ht="15" x14ac:dyDescent="0.2">
      <c r="A25" s="75" t="s">
        <v>240</v>
      </c>
      <c r="B25" s="75"/>
      <c r="C25" s="74"/>
      <c r="D25" s="74"/>
      <c r="E25" s="74"/>
      <c r="F25" s="74"/>
      <c r="G25" s="74"/>
      <c r="H25" s="74"/>
      <c r="I25" s="81"/>
      <c r="J25" s="81"/>
      <c r="K25" s="81"/>
      <c r="L25" s="81"/>
      <c r="M25" s="81"/>
    </row>
    <row r="26" spans="1:13" ht="15.75" thickBot="1" x14ac:dyDescent="0.25">
      <c r="A26" s="75"/>
      <c r="B26" s="75"/>
      <c r="C26" s="74"/>
      <c r="D26" s="74"/>
      <c r="E26" s="74"/>
      <c r="F26" s="74"/>
      <c r="G26" s="74"/>
      <c r="H26" s="74"/>
      <c r="I26" s="81"/>
      <c r="J26" s="81"/>
      <c r="K26" s="81"/>
      <c r="L26" s="81"/>
      <c r="M26" s="81"/>
    </row>
    <row r="27" spans="1:13" ht="16.5" thickBot="1" x14ac:dyDescent="0.3">
      <c r="A27" s="211" t="s">
        <v>242</v>
      </c>
      <c r="B27" s="212"/>
      <c r="C27" s="212"/>
      <c r="D27" s="212"/>
      <c r="E27" s="213"/>
      <c r="F27" s="74"/>
      <c r="G27" s="74"/>
      <c r="H27" s="74"/>
      <c r="I27" s="81"/>
      <c r="J27" s="81"/>
      <c r="K27" s="81"/>
      <c r="L27" s="81"/>
      <c r="M27" s="81"/>
    </row>
    <row r="28" spans="1:13" ht="15.75" x14ac:dyDescent="0.25">
      <c r="A28" s="129"/>
      <c r="B28" s="129"/>
      <c r="C28" s="129"/>
      <c r="D28" s="129"/>
      <c r="E28" s="129"/>
      <c r="F28" s="74"/>
      <c r="G28" s="74"/>
      <c r="H28" s="74"/>
      <c r="I28" s="81"/>
      <c r="J28" s="81"/>
      <c r="K28" s="81"/>
      <c r="L28" s="81"/>
      <c r="M28" s="81"/>
    </row>
    <row r="29" spans="1:13" ht="15.75" x14ac:dyDescent="0.25">
      <c r="A29" s="75"/>
      <c r="B29" s="75"/>
      <c r="C29" s="2" t="s">
        <v>0</v>
      </c>
      <c r="D29" s="2" t="s">
        <v>1</v>
      </c>
      <c r="E29" s="2" t="s">
        <v>2</v>
      </c>
      <c r="F29" s="74"/>
      <c r="G29" s="74"/>
      <c r="H29" s="74"/>
      <c r="I29" s="81"/>
      <c r="J29" s="81"/>
      <c r="K29" s="81"/>
      <c r="L29" s="81"/>
      <c r="M29" s="81"/>
    </row>
    <row r="30" spans="1:13" ht="15.75" x14ac:dyDescent="0.2">
      <c r="A30" s="3" t="s">
        <v>3</v>
      </c>
      <c r="B30" s="4" t="s">
        <v>4</v>
      </c>
      <c r="C30" s="5">
        <v>0</v>
      </c>
      <c r="D30" s="5">
        <v>0</v>
      </c>
      <c r="E30" s="5"/>
      <c r="F30" s="74"/>
      <c r="G30" s="74"/>
      <c r="H30" s="74"/>
      <c r="I30" s="81"/>
      <c r="J30" s="81"/>
      <c r="K30" s="81"/>
      <c r="L30" s="81"/>
      <c r="M30" s="81"/>
    </row>
    <row r="31" spans="1:13" ht="15.75" x14ac:dyDescent="0.2">
      <c r="A31" s="3" t="s">
        <v>5</v>
      </c>
      <c r="B31" s="4" t="s">
        <v>6</v>
      </c>
      <c r="C31" s="6">
        <v>100000</v>
      </c>
      <c r="D31" s="6">
        <v>100000</v>
      </c>
      <c r="E31" s="6">
        <v>100000</v>
      </c>
      <c r="F31" s="74"/>
      <c r="G31" s="74"/>
      <c r="H31" s="74"/>
      <c r="I31" s="81"/>
      <c r="J31" s="81"/>
      <c r="K31" s="81"/>
      <c r="L31" s="81"/>
      <c r="M31" s="81"/>
    </row>
    <row r="32" spans="1:13" ht="30" x14ac:dyDescent="0.2">
      <c r="A32" s="3" t="s">
        <v>7</v>
      </c>
      <c r="B32" s="4" t="s">
        <v>8</v>
      </c>
      <c r="C32" s="6">
        <v>28000</v>
      </c>
      <c r="D32" s="6">
        <v>30000</v>
      </c>
      <c r="E32" s="6">
        <v>30000</v>
      </c>
      <c r="F32" s="74"/>
      <c r="G32" s="74"/>
      <c r="H32" s="74"/>
      <c r="I32" s="81"/>
      <c r="J32" s="81"/>
      <c r="K32" s="81"/>
      <c r="L32" s="81"/>
      <c r="M32" s="81"/>
    </row>
    <row r="33" spans="1:13" ht="30" x14ac:dyDescent="0.2">
      <c r="A33" s="3" t="s">
        <v>9</v>
      </c>
      <c r="B33" s="4" t="s">
        <v>10</v>
      </c>
      <c r="C33" s="6">
        <v>2000</v>
      </c>
      <c r="D33" s="6">
        <v>16730</v>
      </c>
      <c r="E33" s="6">
        <v>16730</v>
      </c>
      <c r="F33" s="74"/>
      <c r="G33" s="74"/>
      <c r="H33" s="74"/>
      <c r="I33" s="81"/>
      <c r="J33" s="81"/>
      <c r="K33" s="81"/>
      <c r="L33" s="81"/>
      <c r="M33" s="81"/>
    </row>
    <row r="34" spans="1:13" ht="16.5" thickBot="1" x14ac:dyDescent="0.25">
      <c r="A34" s="3" t="s">
        <v>11</v>
      </c>
      <c r="B34" s="4" t="s">
        <v>12</v>
      </c>
      <c r="C34" s="7">
        <f>C35/100+1</f>
        <v>1.0799944355365712</v>
      </c>
      <c r="D34" s="7">
        <f>D35/100+1</f>
        <v>1.0550674097347859</v>
      </c>
      <c r="E34" s="7">
        <f>E35/100+1</f>
        <v>1.0999993779137689</v>
      </c>
      <c r="F34" s="74"/>
      <c r="G34" s="74"/>
      <c r="H34" s="74"/>
      <c r="I34" s="81"/>
      <c r="J34" s="81"/>
      <c r="K34" s="81"/>
      <c r="L34" s="81"/>
      <c r="M34" s="81"/>
    </row>
    <row r="35" spans="1:13" ht="33.75" customHeight="1" thickBot="1" x14ac:dyDescent="0.25">
      <c r="A35" s="3" t="s">
        <v>234</v>
      </c>
      <c r="B35" s="4" t="s">
        <v>235</v>
      </c>
      <c r="C35" s="122">
        <v>7.999443553657124</v>
      </c>
      <c r="D35" s="122">
        <v>5.5067409734785757</v>
      </c>
      <c r="E35" s="122">
        <v>9.9999377913768832</v>
      </c>
      <c r="F35" s="208" t="s">
        <v>133</v>
      </c>
      <c r="G35" s="209"/>
      <c r="H35" s="210"/>
      <c r="I35" s="81"/>
      <c r="J35" s="81"/>
      <c r="K35" s="81"/>
      <c r="L35" s="81"/>
      <c r="M35" s="81"/>
    </row>
    <row r="36" spans="1:13" ht="15.75" x14ac:dyDescent="0.2">
      <c r="A36" s="8" t="s">
        <v>13</v>
      </c>
      <c r="B36" s="9" t="s">
        <v>14</v>
      </c>
      <c r="C36" s="11">
        <f>(C34^C37-1)/(C34^C37*(C34-1))</f>
        <v>7.5354852283459701</v>
      </c>
      <c r="D36" s="11">
        <f>(D34^D37-1)/(D34^D37*(D34-1))</f>
        <v>7.5351892316455222</v>
      </c>
      <c r="E36" s="11">
        <f>(E34^E37-1)/(E34^E37*(E34-1))</f>
        <v>5.3349382797423068</v>
      </c>
      <c r="F36" s="200"/>
      <c r="G36" s="200"/>
      <c r="H36" s="200"/>
      <c r="I36" s="81"/>
      <c r="J36" s="81"/>
      <c r="K36" s="81"/>
      <c r="L36" s="81"/>
      <c r="M36" s="81"/>
    </row>
    <row r="37" spans="1:13" ht="27" customHeight="1" x14ac:dyDescent="0.2">
      <c r="A37" s="8" t="s">
        <v>15</v>
      </c>
      <c r="B37" s="12" t="s">
        <v>223</v>
      </c>
      <c r="C37" s="45">
        <v>11.997879879242358</v>
      </c>
      <c r="D37" s="45">
        <v>10</v>
      </c>
      <c r="E37" s="45">
        <v>8</v>
      </c>
      <c r="F37" s="200"/>
      <c r="G37" s="200"/>
      <c r="H37" s="200"/>
      <c r="I37" s="81"/>
      <c r="J37" s="81"/>
      <c r="K37" s="81"/>
      <c r="L37" s="81"/>
      <c r="M37" s="81"/>
    </row>
    <row r="38" spans="1:13" ht="21.75" customHeight="1" thickBot="1" x14ac:dyDescent="0.25">
      <c r="A38" s="8"/>
      <c r="B38" s="9" t="s">
        <v>16</v>
      </c>
      <c r="C38" s="11">
        <f>(C30+C31)/(C32-C33)</f>
        <v>3.8461538461538463</v>
      </c>
      <c r="D38" s="11">
        <f>(D30+D31)/(D32-D33)</f>
        <v>7.5357950263752826</v>
      </c>
      <c r="E38" s="11">
        <f>(E30+E31)/(E32-E33)</f>
        <v>7.5357950263752826</v>
      </c>
      <c r="F38" s="74"/>
      <c r="G38" s="74"/>
      <c r="H38" s="74"/>
      <c r="I38" s="81"/>
      <c r="J38" s="81"/>
      <c r="K38" s="81"/>
      <c r="L38" s="81"/>
      <c r="M38" s="81"/>
    </row>
    <row r="39" spans="1:13" ht="16.5" thickBot="1" x14ac:dyDescent="0.25">
      <c r="A39" s="195" t="s">
        <v>132</v>
      </c>
      <c r="B39" s="196"/>
      <c r="C39" s="10">
        <f>C36-C38</f>
        <v>3.6893313821921239</v>
      </c>
      <c r="D39" s="10">
        <f>D36-D38</f>
        <v>-6.057947297604116E-4</v>
      </c>
      <c r="E39" s="10">
        <f>E36-E38</f>
        <v>-2.2008567466329758</v>
      </c>
      <c r="F39" s="197" t="s">
        <v>134</v>
      </c>
      <c r="G39" s="198"/>
      <c r="H39" s="199"/>
      <c r="I39" s="81"/>
      <c r="J39" s="81"/>
      <c r="K39" s="81"/>
      <c r="L39" s="81"/>
      <c r="M39" s="81"/>
    </row>
    <row r="40" spans="1:13" ht="27.75" customHeight="1" thickBot="1" x14ac:dyDescent="0.25">
      <c r="A40" s="189" t="s">
        <v>236</v>
      </c>
      <c r="B40" s="190"/>
      <c r="C40" s="190"/>
      <c r="D40" s="190"/>
      <c r="E40" s="190"/>
      <c r="F40" s="191"/>
      <c r="G40" s="191"/>
      <c r="H40" s="191"/>
      <c r="I40" s="81"/>
      <c r="J40" s="81"/>
      <c r="K40" s="81"/>
      <c r="L40" s="81"/>
      <c r="M40" s="81"/>
    </row>
    <row r="41" spans="1:13" ht="33.6" customHeight="1" thickBot="1" x14ac:dyDescent="0.25">
      <c r="A41" s="189" t="s">
        <v>135</v>
      </c>
      <c r="B41" s="190"/>
      <c r="C41" s="190"/>
      <c r="D41" s="190"/>
      <c r="E41" s="204"/>
      <c r="F41" s="201" t="s">
        <v>17</v>
      </c>
      <c r="G41" s="202"/>
      <c r="H41" s="203"/>
      <c r="I41" s="81"/>
      <c r="J41" s="81"/>
      <c r="K41" s="81"/>
      <c r="L41" s="81"/>
      <c r="M41" s="81"/>
    </row>
    <row r="42" spans="1:13" ht="15.75" x14ac:dyDescent="0.2">
      <c r="A42" s="76"/>
      <c r="B42" s="76"/>
      <c r="C42" s="77"/>
      <c r="D42" s="77"/>
      <c r="E42" s="77"/>
      <c r="F42" s="78"/>
      <c r="G42" s="78"/>
      <c r="H42" s="78"/>
      <c r="I42" s="81"/>
      <c r="J42" s="81"/>
      <c r="K42" s="81"/>
      <c r="L42" s="81"/>
      <c r="M42" s="81"/>
    </row>
    <row r="43" spans="1:13" ht="16.5" thickBot="1" x14ac:dyDescent="0.25">
      <c r="A43" s="76"/>
      <c r="B43" s="76"/>
      <c r="C43" s="77"/>
      <c r="D43" s="77"/>
      <c r="E43" s="77"/>
      <c r="F43" s="78"/>
      <c r="G43" s="78"/>
      <c r="H43" s="78"/>
      <c r="I43" s="81"/>
      <c r="J43" s="81"/>
      <c r="K43" s="81"/>
      <c r="L43" s="81"/>
      <c r="M43" s="81"/>
    </row>
    <row r="44" spans="1:13" ht="15.75" x14ac:dyDescent="0.2">
      <c r="A44" s="123" t="s">
        <v>225</v>
      </c>
      <c r="B44" s="124" t="s">
        <v>226</v>
      </c>
      <c r="C44" s="125">
        <v>7.99</v>
      </c>
      <c r="D44" s="125">
        <v>8</v>
      </c>
      <c r="E44" s="126">
        <v>8</v>
      </c>
      <c r="F44" s="78"/>
      <c r="G44" s="78"/>
      <c r="H44" s="78"/>
      <c r="I44" s="81"/>
      <c r="J44" s="81"/>
      <c r="K44" s="81"/>
      <c r="L44" s="81"/>
      <c r="M44" s="81"/>
    </row>
    <row r="45" spans="1:13" ht="16.5" thickBot="1" x14ac:dyDescent="0.25">
      <c r="A45" s="184" t="s">
        <v>224</v>
      </c>
      <c r="B45" s="185"/>
      <c r="C45" s="127" t="str">
        <f>IF(C35-C44&gt;=0,"OK","Nicht Wirtschaftlich")</f>
        <v>OK</v>
      </c>
      <c r="D45" s="127" t="str">
        <f t="shared" ref="D45:E45" si="0">IF(D35-D44&gt;=0,"OK","Nicht Wirtschaftlich")</f>
        <v>Nicht Wirtschaftlich</v>
      </c>
      <c r="E45" s="128" t="str">
        <f t="shared" si="0"/>
        <v>OK</v>
      </c>
      <c r="F45" s="78"/>
      <c r="G45" s="78"/>
      <c r="H45" s="78"/>
      <c r="I45" s="81"/>
      <c r="J45" s="81"/>
      <c r="K45" s="81"/>
      <c r="L45" s="81"/>
      <c r="M45" s="81"/>
    </row>
    <row r="46" spans="1:13" ht="39" customHeight="1" thickBot="1" x14ac:dyDescent="0.25">
      <c r="A46" s="186" t="s">
        <v>227</v>
      </c>
      <c r="B46" s="187"/>
      <c r="C46" s="187"/>
      <c r="D46" s="187"/>
      <c r="E46" s="188"/>
      <c r="F46" s="78"/>
      <c r="G46" s="78"/>
      <c r="H46" s="78"/>
      <c r="I46" s="81"/>
      <c r="J46" s="81"/>
      <c r="K46" s="81"/>
      <c r="L46" s="81"/>
      <c r="M46" s="81"/>
    </row>
    <row r="47" spans="1:13" ht="16.5" customHeight="1" thickBot="1" x14ac:dyDescent="0.25">
      <c r="A47" s="186" t="s">
        <v>228</v>
      </c>
      <c r="B47" s="187"/>
      <c r="C47" s="187"/>
      <c r="D47" s="187"/>
      <c r="E47" s="188"/>
      <c r="F47" s="74"/>
      <c r="G47" s="74"/>
      <c r="H47" s="74"/>
      <c r="I47" s="81"/>
      <c r="J47" s="81"/>
      <c r="K47" s="81"/>
      <c r="L47" s="81"/>
      <c r="M47" s="81"/>
    </row>
    <row r="48" spans="1:13" ht="15.75" x14ac:dyDescent="0.2">
      <c r="A48" s="76"/>
      <c r="B48" s="76"/>
      <c r="C48" s="79"/>
      <c r="D48" s="79"/>
      <c r="E48" s="79"/>
      <c r="F48" s="74"/>
      <c r="G48" s="74"/>
      <c r="H48" s="74"/>
      <c r="I48" s="81"/>
      <c r="J48" s="81"/>
      <c r="K48" s="81"/>
      <c r="L48" s="81"/>
      <c r="M48" s="81"/>
    </row>
    <row r="49" spans="1:13" ht="15.75" x14ac:dyDescent="0.2">
      <c r="A49" s="78" t="s">
        <v>229</v>
      </c>
      <c r="B49" s="74"/>
      <c r="C49" s="74"/>
      <c r="D49" s="74"/>
      <c r="E49" s="74"/>
      <c r="F49" s="74"/>
      <c r="G49" s="74"/>
      <c r="H49" s="74"/>
      <c r="I49" s="81"/>
      <c r="J49" s="81"/>
      <c r="K49" s="81"/>
      <c r="L49" s="81"/>
      <c r="M49" s="81"/>
    </row>
    <row r="50" spans="1:13" x14ac:dyDescent="0.2">
      <c r="A50" s="74"/>
      <c r="B50" s="74"/>
      <c r="C50" s="74"/>
      <c r="D50" s="74"/>
      <c r="E50" s="74"/>
      <c r="F50" s="74"/>
      <c r="G50" s="74"/>
      <c r="H50" s="74"/>
      <c r="I50" s="81"/>
      <c r="J50" s="81"/>
      <c r="K50" s="81"/>
      <c r="L50" s="81"/>
      <c r="M50" s="81"/>
    </row>
    <row r="51" spans="1:13" ht="15" x14ac:dyDescent="0.2">
      <c r="A51" s="75" t="s">
        <v>230</v>
      </c>
      <c r="B51" s="74"/>
      <c r="C51" s="74"/>
      <c r="D51" s="74"/>
      <c r="E51" s="74"/>
      <c r="F51" s="74"/>
      <c r="G51" s="74"/>
      <c r="H51" s="74"/>
      <c r="I51" s="81"/>
      <c r="J51" s="81"/>
      <c r="K51" s="81"/>
      <c r="L51" s="81"/>
      <c r="M51" s="81"/>
    </row>
    <row r="52" spans="1:13" ht="15" x14ac:dyDescent="0.2">
      <c r="A52" s="75" t="s">
        <v>231</v>
      </c>
      <c r="B52" s="74"/>
      <c r="C52" s="74"/>
      <c r="D52" s="74"/>
      <c r="E52" s="74"/>
      <c r="F52" s="74"/>
      <c r="G52" s="74"/>
      <c r="H52" s="74"/>
      <c r="I52" s="81"/>
      <c r="J52" s="81"/>
      <c r="K52" s="81"/>
      <c r="L52" s="81"/>
      <c r="M52" s="81"/>
    </row>
    <row r="53" spans="1:13" ht="15" x14ac:dyDescent="0.2">
      <c r="A53" s="75" t="s">
        <v>232</v>
      </c>
      <c r="B53" s="74"/>
      <c r="C53" s="74"/>
      <c r="D53" s="74"/>
      <c r="E53" s="74"/>
      <c r="F53" s="74"/>
      <c r="G53" s="74"/>
      <c r="H53" s="74"/>
      <c r="I53" s="81"/>
      <c r="J53" s="81"/>
      <c r="K53" s="81"/>
      <c r="L53" s="81"/>
      <c r="M53" s="81"/>
    </row>
    <row r="54" spans="1:13" ht="15" x14ac:dyDescent="0.2">
      <c r="A54" s="75" t="s">
        <v>18</v>
      </c>
      <c r="B54" s="74"/>
      <c r="C54" s="74"/>
      <c r="D54" s="74"/>
      <c r="E54" s="74"/>
      <c r="F54" s="74"/>
      <c r="G54" s="74"/>
      <c r="H54" s="74"/>
      <c r="I54" s="81"/>
      <c r="J54" s="81"/>
      <c r="K54" s="81"/>
      <c r="L54" s="81"/>
      <c r="M54" s="81"/>
    </row>
    <row r="55" spans="1:13" x14ac:dyDescent="0.2">
      <c r="A55" s="74"/>
      <c r="B55" s="74"/>
      <c r="C55" s="74"/>
      <c r="D55" s="74"/>
      <c r="E55" s="74"/>
      <c r="F55" s="74"/>
      <c r="G55" s="74"/>
      <c r="H55" s="74"/>
      <c r="I55" s="81"/>
      <c r="J55" s="81"/>
      <c r="K55" s="81"/>
      <c r="L55" s="81"/>
      <c r="M55" s="81"/>
    </row>
    <row r="56" spans="1:13" ht="15" x14ac:dyDescent="0.2">
      <c r="A56" s="75" t="s">
        <v>233</v>
      </c>
      <c r="B56" s="74"/>
      <c r="C56" s="74"/>
      <c r="D56" s="74"/>
      <c r="E56" s="74"/>
      <c r="F56" s="74"/>
      <c r="G56" s="74"/>
      <c r="H56" s="74"/>
      <c r="I56" s="81"/>
      <c r="J56" s="81"/>
      <c r="K56" s="81"/>
      <c r="L56" s="81"/>
      <c r="M56" s="81"/>
    </row>
    <row r="57" spans="1:13" ht="15" x14ac:dyDescent="0.2">
      <c r="A57" s="75"/>
      <c r="B57" s="74"/>
      <c r="C57" s="74"/>
      <c r="D57" s="74"/>
      <c r="E57" s="74"/>
      <c r="F57" s="74"/>
      <c r="G57" s="74"/>
      <c r="H57" s="74"/>
      <c r="I57" s="81"/>
      <c r="J57" s="81"/>
      <c r="K57" s="81"/>
      <c r="L57" s="81"/>
      <c r="M57" s="81"/>
    </row>
    <row r="58" spans="1:13" x14ac:dyDescent="0.2">
      <c r="A58" s="81"/>
      <c r="B58" s="81"/>
      <c r="C58" s="81"/>
      <c r="D58" s="81"/>
      <c r="E58" s="81"/>
      <c r="F58" s="81"/>
      <c r="G58" s="81"/>
      <c r="H58" s="81"/>
      <c r="I58" s="81"/>
      <c r="J58" s="81"/>
      <c r="K58" s="81"/>
      <c r="L58" s="81"/>
      <c r="M58" s="81"/>
    </row>
    <row r="59" spans="1:13" x14ac:dyDescent="0.2">
      <c r="A59" s="81"/>
      <c r="B59" s="81"/>
      <c r="C59" s="81"/>
      <c r="D59" s="81"/>
      <c r="E59" s="81"/>
      <c r="F59" s="81"/>
      <c r="G59" s="81"/>
      <c r="H59" s="81"/>
      <c r="I59" s="81"/>
      <c r="J59" s="81"/>
      <c r="K59" s="81"/>
      <c r="L59" s="81"/>
      <c r="M59" s="81"/>
    </row>
    <row r="60" spans="1:13" x14ac:dyDescent="0.2">
      <c r="A60" s="81"/>
      <c r="B60" s="81"/>
      <c r="C60" s="81"/>
      <c r="D60" s="81"/>
      <c r="E60" s="81"/>
      <c r="F60" s="81"/>
      <c r="G60" s="81"/>
      <c r="H60" s="81"/>
      <c r="I60" s="81"/>
      <c r="J60" s="81"/>
      <c r="K60" s="81"/>
      <c r="L60" s="81"/>
      <c r="M60" s="81"/>
    </row>
    <row r="61" spans="1:13" x14ac:dyDescent="0.2">
      <c r="A61" s="81"/>
      <c r="B61" s="81"/>
      <c r="C61" s="81"/>
      <c r="D61" s="81"/>
      <c r="E61" s="81"/>
      <c r="F61" s="81"/>
      <c r="G61" s="81"/>
      <c r="H61" s="81"/>
      <c r="I61" s="81"/>
      <c r="J61" s="81"/>
      <c r="K61" s="81"/>
      <c r="L61" s="81"/>
      <c r="M61" s="81"/>
    </row>
    <row r="62" spans="1:13" x14ac:dyDescent="0.2">
      <c r="A62" s="81"/>
      <c r="B62" s="81"/>
      <c r="C62" s="81"/>
      <c r="D62" s="81"/>
      <c r="E62" s="81"/>
      <c r="F62" s="81"/>
      <c r="G62" s="81"/>
      <c r="H62" s="81"/>
      <c r="I62" s="81"/>
      <c r="J62" s="81"/>
      <c r="K62" s="81"/>
      <c r="L62" s="81"/>
      <c r="M62" s="81"/>
    </row>
    <row r="63" spans="1:13" x14ac:dyDescent="0.2">
      <c r="A63" s="81"/>
      <c r="B63" s="81"/>
      <c r="C63" s="81"/>
      <c r="D63" s="81"/>
      <c r="E63" s="81"/>
      <c r="F63" s="81"/>
      <c r="G63" s="81"/>
      <c r="H63" s="81"/>
      <c r="I63" s="81"/>
      <c r="J63" s="81"/>
      <c r="K63" s="81"/>
      <c r="L63" s="81"/>
      <c r="M63" s="81"/>
    </row>
    <row r="64" spans="1:13" x14ac:dyDescent="0.2">
      <c r="A64" s="81"/>
      <c r="B64" s="81"/>
      <c r="C64" s="81"/>
      <c r="D64" s="81"/>
      <c r="E64" s="81"/>
      <c r="F64" s="81"/>
      <c r="G64" s="81"/>
      <c r="H64" s="81"/>
      <c r="I64" s="81"/>
      <c r="J64" s="81"/>
      <c r="K64" s="81"/>
      <c r="L64" s="81"/>
      <c r="M64" s="81"/>
    </row>
    <row r="65" spans="1:13" x14ac:dyDescent="0.2">
      <c r="A65" s="81"/>
      <c r="B65" s="81"/>
      <c r="C65" s="81"/>
      <c r="D65" s="81"/>
      <c r="E65" s="81"/>
      <c r="F65" s="81"/>
      <c r="G65" s="81"/>
      <c r="H65" s="81"/>
      <c r="I65" s="81"/>
      <c r="J65" s="81"/>
      <c r="K65" s="81"/>
      <c r="L65" s="81"/>
      <c r="M65" s="81"/>
    </row>
    <row r="66" spans="1:13" x14ac:dyDescent="0.2">
      <c r="A66" s="81"/>
      <c r="B66" s="81"/>
      <c r="C66" s="81"/>
      <c r="D66" s="81"/>
      <c r="E66" s="81"/>
      <c r="F66" s="81"/>
      <c r="G66" s="81"/>
      <c r="H66" s="81"/>
      <c r="I66" s="81"/>
      <c r="J66" s="81"/>
      <c r="K66" s="81"/>
      <c r="L66" s="81"/>
      <c r="M66" s="81"/>
    </row>
    <row r="67" spans="1:13" x14ac:dyDescent="0.2">
      <c r="A67" s="81"/>
      <c r="B67" s="81"/>
      <c r="C67" s="81"/>
      <c r="D67" s="81"/>
      <c r="E67" s="81"/>
      <c r="F67" s="81"/>
      <c r="G67" s="81"/>
      <c r="H67" s="81"/>
      <c r="I67" s="81"/>
      <c r="J67" s="81"/>
      <c r="K67" s="81"/>
      <c r="L67" s="81"/>
      <c r="M67" s="81"/>
    </row>
    <row r="68" spans="1:13" x14ac:dyDescent="0.2">
      <c r="A68" s="81"/>
      <c r="B68" s="81"/>
      <c r="C68" s="81"/>
      <c r="D68" s="81"/>
      <c r="E68" s="81"/>
      <c r="F68" s="81"/>
      <c r="G68" s="81"/>
      <c r="H68" s="81"/>
      <c r="I68" s="81"/>
      <c r="J68" s="81"/>
      <c r="K68" s="81"/>
      <c r="L68" s="81"/>
      <c r="M68" s="81"/>
    </row>
    <row r="69" spans="1:13" x14ac:dyDescent="0.2">
      <c r="A69" s="81"/>
      <c r="B69" s="81"/>
      <c r="C69" s="81"/>
      <c r="D69" s="81"/>
      <c r="E69" s="81"/>
      <c r="F69" s="81"/>
      <c r="G69" s="81"/>
      <c r="H69" s="81"/>
      <c r="I69" s="81"/>
      <c r="J69" s="81"/>
      <c r="K69" s="81"/>
      <c r="L69" s="81"/>
      <c r="M69" s="81"/>
    </row>
    <row r="70" spans="1:13" x14ac:dyDescent="0.2">
      <c r="A70" s="81"/>
      <c r="B70" s="81"/>
      <c r="C70" s="81"/>
      <c r="D70" s="81"/>
      <c r="E70" s="81"/>
      <c r="F70" s="81"/>
      <c r="G70" s="81"/>
      <c r="H70" s="81"/>
      <c r="I70" s="81"/>
      <c r="J70" s="81"/>
      <c r="K70" s="81"/>
      <c r="L70" s="81"/>
      <c r="M70" s="81"/>
    </row>
    <row r="71" spans="1:13" x14ac:dyDescent="0.2">
      <c r="A71" s="81"/>
      <c r="B71" s="81"/>
      <c r="C71" s="81"/>
      <c r="D71" s="81"/>
      <c r="E71" s="81"/>
      <c r="F71" s="81"/>
      <c r="G71" s="81"/>
      <c r="H71" s="81"/>
      <c r="I71" s="81"/>
      <c r="J71" s="81"/>
      <c r="K71" s="81"/>
      <c r="L71" s="81"/>
      <c r="M71" s="81"/>
    </row>
    <row r="72" spans="1:13" x14ac:dyDescent="0.2">
      <c r="A72" s="81"/>
      <c r="B72" s="81"/>
      <c r="C72" s="81"/>
      <c r="D72" s="81"/>
      <c r="E72" s="81"/>
      <c r="F72" s="81"/>
      <c r="G72" s="81"/>
      <c r="H72" s="81"/>
      <c r="I72" s="81"/>
      <c r="J72" s="81"/>
      <c r="K72" s="81"/>
      <c r="L72" s="81"/>
      <c r="M72" s="81"/>
    </row>
    <row r="73" spans="1:13" x14ac:dyDescent="0.2">
      <c r="A73" s="81"/>
      <c r="B73" s="81"/>
      <c r="C73" s="81"/>
      <c r="D73" s="81"/>
      <c r="E73" s="81"/>
      <c r="F73" s="81"/>
      <c r="G73" s="81"/>
      <c r="H73" s="81"/>
      <c r="I73" s="81"/>
      <c r="J73" s="81"/>
      <c r="K73" s="81"/>
      <c r="L73" s="81"/>
      <c r="M73" s="81"/>
    </row>
    <row r="74" spans="1:13" x14ac:dyDescent="0.2">
      <c r="A74" s="81"/>
      <c r="B74" s="81"/>
      <c r="C74" s="81"/>
      <c r="D74" s="81"/>
      <c r="E74" s="81"/>
      <c r="F74" s="81"/>
      <c r="G74" s="81"/>
      <c r="H74" s="81"/>
      <c r="I74" s="81"/>
      <c r="J74" s="81"/>
      <c r="K74" s="81"/>
      <c r="L74" s="81"/>
      <c r="M74" s="81"/>
    </row>
    <row r="75" spans="1:13" x14ac:dyDescent="0.2">
      <c r="A75" s="81"/>
      <c r="B75" s="81"/>
      <c r="C75" s="81"/>
      <c r="D75" s="81"/>
      <c r="E75" s="81"/>
      <c r="F75" s="81"/>
      <c r="G75" s="81"/>
      <c r="H75" s="81"/>
      <c r="I75" s="81"/>
      <c r="J75" s="81"/>
      <c r="K75" s="81"/>
      <c r="L75" s="81"/>
      <c r="M75" s="81"/>
    </row>
    <row r="76" spans="1:13" x14ac:dyDescent="0.2">
      <c r="A76" s="81"/>
      <c r="B76" s="81"/>
      <c r="C76" s="81"/>
      <c r="D76" s="81"/>
      <c r="E76" s="81"/>
      <c r="F76" s="81"/>
      <c r="G76" s="81"/>
      <c r="H76" s="81"/>
      <c r="I76" s="81"/>
      <c r="J76" s="81"/>
      <c r="K76" s="81"/>
      <c r="L76" s="81"/>
      <c r="M76" s="81"/>
    </row>
  </sheetData>
  <mergeCells count="15">
    <mergeCell ref="A1:H1"/>
    <mergeCell ref="A39:B39"/>
    <mergeCell ref="F39:H39"/>
    <mergeCell ref="F37:H37"/>
    <mergeCell ref="F41:H41"/>
    <mergeCell ref="A41:E41"/>
    <mergeCell ref="B6:D6"/>
    <mergeCell ref="F36:H36"/>
    <mergeCell ref="F35:H35"/>
    <mergeCell ref="A27:E27"/>
    <mergeCell ref="A45:B45"/>
    <mergeCell ref="A46:E46"/>
    <mergeCell ref="A47:E47"/>
    <mergeCell ref="A40:E40"/>
    <mergeCell ref="F40:H40"/>
  </mergeCells>
  <pageMargins left="0.78740157480314965" right="0.78740157480314965" top="0.98425196850393704" bottom="0.98425196850393704" header="0.51181102362204722" footer="0.51181102362204722"/>
  <pageSetup paperSize="9" scale="75" orientation="landscape" r:id="rId1"/>
  <headerFooter alignWithMargins="0">
    <oddHeader>&amp;F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10" workbookViewId="0">
      <selection activeCell="F37" sqref="F37"/>
    </sheetView>
  </sheetViews>
  <sheetFormatPr baseColWidth="10" defaultRowHeight="15" x14ac:dyDescent="0.25"/>
  <cols>
    <col min="2" max="2" width="12.7109375" customWidth="1"/>
    <col min="3" max="3" width="13" bestFit="1" customWidth="1"/>
    <col min="4" max="5" width="12.7109375" bestFit="1" customWidth="1"/>
    <col min="6" max="6" width="11.7109375" bestFit="1" customWidth="1"/>
  </cols>
  <sheetData>
    <row r="1" spans="1:13" ht="27" thickBot="1" x14ac:dyDescent="0.45">
      <c r="A1" s="136" t="s">
        <v>206</v>
      </c>
      <c r="B1" s="137"/>
      <c r="C1" s="137"/>
      <c r="D1" s="137"/>
      <c r="E1" s="137"/>
      <c r="F1" s="137"/>
      <c r="G1" s="137"/>
      <c r="H1" s="138"/>
      <c r="I1" s="59"/>
      <c r="J1" s="59"/>
      <c r="K1" s="59"/>
      <c r="L1" s="59"/>
      <c r="M1" s="59"/>
    </row>
    <row r="2" spans="1:13" x14ac:dyDescent="0.25">
      <c r="A2" s="21"/>
      <c r="B2" s="21"/>
      <c r="C2" s="21"/>
      <c r="D2" s="21"/>
      <c r="E2" s="21"/>
      <c r="F2" s="21"/>
      <c r="G2" s="21"/>
      <c r="H2" s="21"/>
      <c r="I2" s="59"/>
      <c r="J2" s="59"/>
      <c r="K2" s="59"/>
      <c r="L2" s="59"/>
      <c r="M2" s="59"/>
    </row>
    <row r="3" spans="1:13" ht="18.75" x14ac:dyDescent="0.3">
      <c r="A3" s="61" t="s">
        <v>93</v>
      </c>
      <c r="B3" s="61"/>
      <c r="C3" s="61"/>
      <c r="D3" s="61"/>
      <c r="E3" s="61"/>
      <c r="F3" s="21"/>
      <c r="G3" s="21"/>
      <c r="H3" s="21"/>
      <c r="I3" s="59"/>
      <c r="J3" s="59"/>
      <c r="K3" s="59"/>
      <c r="L3" s="59"/>
      <c r="M3" s="59"/>
    </row>
    <row r="4" spans="1:13" ht="18.75" x14ac:dyDescent="0.3">
      <c r="A4" s="61" t="s">
        <v>92</v>
      </c>
      <c r="B4" s="61"/>
      <c r="C4" s="61"/>
      <c r="D4" s="61"/>
      <c r="E4" s="61"/>
      <c r="F4" s="21"/>
      <c r="G4" s="21"/>
      <c r="H4" s="21"/>
      <c r="I4" s="59"/>
      <c r="J4" s="59"/>
      <c r="K4" s="59"/>
      <c r="L4" s="59"/>
      <c r="M4" s="59"/>
    </row>
    <row r="5" spans="1:13" x14ac:dyDescent="0.25">
      <c r="A5" s="21" t="s">
        <v>110</v>
      </c>
      <c r="B5" s="21"/>
      <c r="C5" s="21"/>
      <c r="D5" s="21"/>
      <c r="E5" s="21"/>
      <c r="F5" s="21"/>
      <c r="G5" s="21"/>
      <c r="H5" s="21"/>
      <c r="I5" s="59"/>
      <c r="J5" s="59"/>
      <c r="K5" s="59"/>
      <c r="L5" s="59"/>
      <c r="M5" s="59"/>
    </row>
    <row r="6" spans="1:13" x14ac:dyDescent="0.25">
      <c r="A6" s="21" t="s">
        <v>94</v>
      </c>
      <c r="B6" s="21"/>
      <c r="C6" s="21"/>
      <c r="D6" s="21"/>
      <c r="E6" s="21"/>
      <c r="F6" s="21"/>
      <c r="G6" s="21"/>
      <c r="H6" s="21"/>
      <c r="I6" s="59"/>
      <c r="J6" s="59"/>
      <c r="K6" s="59"/>
      <c r="L6" s="59"/>
      <c r="M6" s="59"/>
    </row>
    <row r="7" spans="1:13" x14ac:dyDescent="0.25">
      <c r="A7" s="21"/>
      <c r="B7" s="21"/>
      <c r="C7" s="21"/>
      <c r="D7" s="21"/>
      <c r="E7" s="21"/>
      <c r="F7" s="21"/>
      <c r="G7" s="21"/>
      <c r="H7" s="21"/>
      <c r="I7" s="59"/>
      <c r="J7" s="59"/>
      <c r="K7" s="59"/>
      <c r="L7" s="59"/>
      <c r="M7" s="59"/>
    </row>
    <row r="8" spans="1:13" x14ac:dyDescent="0.25">
      <c r="A8" s="21" t="s">
        <v>108</v>
      </c>
      <c r="B8" s="21"/>
      <c r="C8" s="21"/>
      <c r="D8" s="21"/>
      <c r="E8" s="21"/>
      <c r="F8" s="21"/>
      <c r="G8" s="21"/>
      <c r="H8" s="21"/>
      <c r="I8" s="59"/>
      <c r="J8" s="59"/>
      <c r="K8" s="59"/>
      <c r="L8" s="59"/>
      <c r="M8" s="59"/>
    </row>
    <row r="9" spans="1:13" x14ac:dyDescent="0.25">
      <c r="A9" s="21"/>
      <c r="B9" s="21"/>
      <c r="C9" s="21"/>
      <c r="D9" s="21"/>
      <c r="E9" s="21"/>
      <c r="F9" s="21"/>
      <c r="G9" s="21"/>
      <c r="H9" s="21"/>
      <c r="I9" s="59"/>
      <c r="J9" s="59"/>
      <c r="K9" s="59"/>
      <c r="L9" s="59"/>
      <c r="M9" s="59"/>
    </row>
    <row r="10" spans="1:13" x14ac:dyDescent="0.25">
      <c r="A10" s="21" t="s">
        <v>95</v>
      </c>
      <c r="B10" s="21"/>
      <c r="C10" s="21"/>
      <c r="D10" s="21"/>
      <c r="E10" s="21"/>
      <c r="F10" s="21"/>
      <c r="G10" s="21"/>
      <c r="H10" s="21"/>
      <c r="I10" s="59"/>
      <c r="J10" s="59"/>
      <c r="K10" s="59"/>
      <c r="L10" s="59"/>
      <c r="M10" s="59"/>
    </row>
    <row r="11" spans="1:13" ht="15.75" thickBot="1" x14ac:dyDescent="0.3">
      <c r="A11" s="21"/>
      <c r="B11" s="21"/>
      <c r="C11" s="21"/>
      <c r="D11" s="21"/>
      <c r="E11" s="21"/>
      <c r="F11" s="21"/>
      <c r="G11" s="21"/>
      <c r="H11" s="21"/>
      <c r="I11" s="59"/>
      <c r="J11" s="59"/>
      <c r="K11" s="59"/>
      <c r="L11" s="59"/>
      <c r="M11" s="59"/>
    </row>
    <row r="12" spans="1:13" ht="49.15" customHeight="1" thickBot="1" x14ac:dyDescent="0.3">
      <c r="B12" s="224"/>
      <c r="C12" s="225"/>
      <c r="D12" s="225"/>
      <c r="E12" s="226"/>
      <c r="F12" s="227" t="s">
        <v>91</v>
      </c>
      <c r="G12" s="228"/>
      <c r="H12" s="229"/>
      <c r="I12" s="59"/>
      <c r="J12" s="59"/>
      <c r="K12" s="59"/>
      <c r="L12" s="59"/>
      <c r="M12" s="59"/>
    </row>
    <row r="13" spans="1:13" ht="15.75" thickBot="1" x14ac:dyDescent="0.3">
      <c r="A13" s="21"/>
      <c r="B13" s="21"/>
      <c r="C13" s="21"/>
      <c r="D13" s="21"/>
      <c r="E13" s="21"/>
      <c r="F13" s="21"/>
      <c r="G13" s="21"/>
      <c r="H13" s="21"/>
      <c r="I13" s="59"/>
      <c r="J13" s="59"/>
      <c r="K13" s="59"/>
      <c r="L13" s="59"/>
      <c r="M13" s="59"/>
    </row>
    <row r="14" spans="1:13" ht="70.150000000000006" customHeight="1" thickBot="1" x14ac:dyDescent="0.3">
      <c r="B14" s="224"/>
      <c r="C14" s="225"/>
      <c r="D14" s="225"/>
      <c r="E14" s="226"/>
      <c r="F14" s="227" t="s">
        <v>72</v>
      </c>
      <c r="G14" s="228"/>
      <c r="H14" s="229"/>
      <c r="I14" s="59"/>
      <c r="J14" s="59"/>
      <c r="K14" s="59"/>
      <c r="L14" s="59"/>
      <c r="M14" s="59"/>
    </row>
    <row r="15" spans="1:13" ht="15.75" thickBot="1" x14ac:dyDescent="0.3">
      <c r="A15" s="21"/>
      <c r="B15" s="21"/>
      <c r="C15" s="21"/>
      <c r="D15" s="21"/>
      <c r="E15" s="21"/>
      <c r="F15" s="21"/>
      <c r="G15" s="21"/>
      <c r="H15" s="21"/>
      <c r="I15" s="59"/>
      <c r="J15" s="59"/>
      <c r="K15" s="59"/>
      <c r="L15" s="59"/>
      <c r="M15" s="59"/>
    </row>
    <row r="16" spans="1:13" ht="15.75" thickBot="1" x14ac:dyDescent="0.3">
      <c r="A16" s="21"/>
      <c r="B16" s="62" t="s">
        <v>26</v>
      </c>
      <c r="C16" s="214" t="s">
        <v>12</v>
      </c>
      <c r="D16" s="215"/>
      <c r="E16" s="215"/>
      <c r="F16" s="215"/>
      <c r="G16" s="215"/>
      <c r="H16" s="216"/>
      <c r="I16" s="59"/>
      <c r="J16" s="59"/>
      <c r="K16" s="59"/>
      <c r="L16" s="59"/>
      <c r="M16" s="59"/>
    </row>
    <row r="17" spans="1:13" x14ac:dyDescent="0.25">
      <c r="A17" s="21"/>
      <c r="B17" s="21"/>
      <c r="C17" s="21"/>
      <c r="D17" s="21"/>
      <c r="E17" s="21"/>
      <c r="F17" s="21"/>
      <c r="G17" s="21"/>
      <c r="H17" s="21"/>
      <c r="I17" s="59"/>
      <c r="J17" s="59"/>
      <c r="K17" s="59"/>
      <c r="L17" s="59"/>
      <c r="M17" s="59"/>
    </row>
    <row r="18" spans="1:13" x14ac:dyDescent="0.25">
      <c r="A18" s="21"/>
      <c r="B18" s="52" t="s">
        <v>96</v>
      </c>
      <c r="C18" s="24">
        <v>100000</v>
      </c>
      <c r="D18" s="21"/>
      <c r="E18" s="21"/>
      <c r="F18" s="21"/>
      <c r="G18" s="21"/>
      <c r="H18" s="21"/>
      <c r="I18" s="59"/>
      <c r="J18" s="59"/>
      <c r="K18" s="59"/>
      <c r="L18" s="59"/>
      <c r="M18" s="59"/>
    </row>
    <row r="19" spans="1:13" x14ac:dyDescent="0.25">
      <c r="A19" s="21"/>
      <c r="B19" s="52" t="s">
        <v>97</v>
      </c>
      <c r="C19" s="26">
        <v>8</v>
      </c>
      <c r="D19" s="21"/>
      <c r="E19" s="21"/>
      <c r="F19" s="21"/>
      <c r="G19" s="21"/>
      <c r="H19" s="21"/>
      <c r="I19" s="59"/>
      <c r="J19" s="59"/>
      <c r="K19" s="59"/>
      <c r="L19" s="59"/>
      <c r="M19" s="59"/>
    </row>
    <row r="20" spans="1:13" x14ac:dyDescent="0.25">
      <c r="A20" s="21"/>
      <c r="B20" s="52" t="s">
        <v>111</v>
      </c>
      <c r="C20" s="25">
        <f>C19/100</f>
        <v>0.08</v>
      </c>
      <c r="D20" s="21"/>
      <c r="E20" s="21"/>
      <c r="F20" s="21"/>
      <c r="G20" s="21"/>
      <c r="H20" s="21"/>
      <c r="I20" s="59"/>
      <c r="J20" s="59"/>
      <c r="K20" s="59"/>
      <c r="L20" s="59"/>
      <c r="M20" s="59"/>
    </row>
    <row r="21" spans="1:13" ht="15.75" thickBot="1" x14ac:dyDescent="0.3">
      <c r="A21" s="21"/>
      <c r="B21" s="52" t="s">
        <v>98</v>
      </c>
      <c r="C21" s="23">
        <v>12</v>
      </c>
      <c r="D21" s="21"/>
      <c r="E21" s="21"/>
      <c r="F21" s="21"/>
      <c r="G21" s="21"/>
      <c r="H21" s="21"/>
      <c r="I21" s="59"/>
      <c r="J21" s="59"/>
      <c r="K21" s="59"/>
      <c r="L21" s="59"/>
      <c r="M21" s="59"/>
    </row>
    <row r="22" spans="1:13" ht="15.75" thickBot="1" x14ac:dyDescent="0.3">
      <c r="A22" s="21"/>
      <c r="B22" s="52" t="s">
        <v>99</v>
      </c>
      <c r="C22" s="64">
        <f>C18*D25</f>
        <v>13269.501692446964</v>
      </c>
      <c r="D22" s="65" t="s">
        <v>91</v>
      </c>
      <c r="E22" s="21"/>
      <c r="F22" s="21"/>
      <c r="G22" s="21"/>
      <c r="H22" s="21"/>
      <c r="I22" s="59"/>
      <c r="J22" s="59"/>
      <c r="K22" s="59"/>
      <c r="L22" s="59"/>
      <c r="M22" s="59"/>
    </row>
    <row r="23" spans="1:13" x14ac:dyDescent="0.25">
      <c r="A23" s="21"/>
      <c r="B23" s="21" t="s">
        <v>100</v>
      </c>
      <c r="C23" s="21"/>
      <c r="D23" s="21"/>
      <c r="E23" s="21"/>
      <c r="F23" s="21"/>
      <c r="G23" s="21"/>
      <c r="H23" s="21"/>
      <c r="I23" s="59"/>
      <c r="J23" s="59"/>
      <c r="K23" s="59"/>
      <c r="L23" s="59"/>
      <c r="M23" s="59"/>
    </row>
    <row r="24" spans="1:13" ht="15.75" thickBot="1" x14ac:dyDescent="0.3">
      <c r="A24" s="21"/>
      <c r="B24" s="120" t="s">
        <v>11</v>
      </c>
      <c r="C24" s="121">
        <f>(1+C20)</f>
        <v>1.08</v>
      </c>
      <c r="D24" s="21"/>
      <c r="E24" s="21"/>
      <c r="F24" s="21"/>
      <c r="G24" s="21"/>
      <c r="H24" s="21"/>
      <c r="I24" s="59"/>
      <c r="J24" s="59"/>
      <c r="K24" s="59"/>
      <c r="L24" s="59"/>
      <c r="M24" s="59"/>
    </row>
    <row r="25" spans="1:13" ht="15.75" thickBot="1" x14ac:dyDescent="0.3">
      <c r="A25" s="21"/>
      <c r="B25" s="222" t="s">
        <v>72</v>
      </c>
      <c r="C25" s="223"/>
      <c r="D25" s="88">
        <f>(C24^C21*(C24-1))/((C24^C21)-1)</f>
        <v>0.13269501692446964</v>
      </c>
      <c r="E25" s="21"/>
      <c r="F25" s="21"/>
      <c r="G25" s="21"/>
      <c r="H25" s="21"/>
      <c r="I25" s="59"/>
      <c r="J25" s="59"/>
      <c r="K25" s="59"/>
      <c r="L25" s="59"/>
      <c r="M25" s="59"/>
    </row>
    <row r="26" spans="1:13" ht="15.75" thickBot="1" x14ac:dyDescent="0.3">
      <c r="A26" s="21"/>
      <c r="B26" s="66"/>
      <c r="C26" s="66"/>
      <c r="D26" s="34"/>
      <c r="E26" s="21"/>
      <c r="F26" s="21"/>
      <c r="G26" s="21"/>
      <c r="H26" s="21"/>
      <c r="I26" s="59"/>
      <c r="J26" s="59"/>
      <c r="K26" s="59"/>
      <c r="L26" s="59"/>
      <c r="M26" s="59"/>
    </row>
    <row r="27" spans="1:13" ht="21.6" customHeight="1" thickBot="1" x14ac:dyDescent="0.3">
      <c r="A27" s="219" t="s">
        <v>105</v>
      </c>
      <c r="B27" s="220"/>
      <c r="C27" s="220"/>
      <c r="D27" s="220"/>
      <c r="E27" s="221"/>
      <c r="F27" s="21"/>
      <c r="G27" s="21"/>
      <c r="H27" s="21"/>
      <c r="I27" s="59"/>
      <c r="J27" s="59"/>
      <c r="K27" s="59"/>
      <c r="L27" s="59"/>
      <c r="M27" s="59"/>
    </row>
    <row r="28" spans="1:13" ht="45" x14ac:dyDescent="0.25">
      <c r="A28" s="67" t="s">
        <v>101</v>
      </c>
      <c r="B28" s="68" t="s">
        <v>102</v>
      </c>
      <c r="C28" s="69" t="s">
        <v>103</v>
      </c>
      <c r="D28" s="69" t="s">
        <v>104</v>
      </c>
      <c r="E28" s="67" t="s">
        <v>106</v>
      </c>
      <c r="F28" s="21"/>
      <c r="G28" s="21"/>
      <c r="H28" s="21"/>
      <c r="I28" s="59"/>
      <c r="J28" s="59"/>
      <c r="K28" s="59"/>
      <c r="L28" s="59"/>
      <c r="M28" s="59"/>
    </row>
    <row r="29" spans="1:13" x14ac:dyDescent="0.25">
      <c r="A29" s="25">
        <v>1</v>
      </c>
      <c r="B29" s="63">
        <f>C18</f>
        <v>100000</v>
      </c>
      <c r="C29" s="63">
        <f>B29*$C$20</f>
        <v>8000</v>
      </c>
      <c r="D29" s="63">
        <f>E29-C29</f>
        <v>5269.5016924469637</v>
      </c>
      <c r="E29" s="63">
        <f t="shared" ref="E29:E40" si="0">$C$18*$D$25</f>
        <v>13269.501692446964</v>
      </c>
      <c r="F29" s="21"/>
      <c r="G29" s="21"/>
      <c r="H29" s="21"/>
      <c r="I29" s="59"/>
      <c r="J29" s="59"/>
      <c r="K29" s="59"/>
      <c r="L29" s="59"/>
      <c r="M29" s="59"/>
    </row>
    <row r="30" spans="1:13" x14ac:dyDescent="0.25">
      <c r="A30" s="25">
        <v>2</v>
      </c>
      <c r="B30" s="63">
        <f>B29-D29</f>
        <v>94730.498307553033</v>
      </c>
      <c r="C30" s="63">
        <f t="shared" ref="C30:C40" si="1">B30*$C$20</f>
        <v>7578.4398646042428</v>
      </c>
      <c r="D30" s="63">
        <f>E30-C30</f>
        <v>5691.061827842721</v>
      </c>
      <c r="E30" s="63">
        <f t="shared" si="0"/>
        <v>13269.501692446964</v>
      </c>
      <c r="F30" s="21"/>
      <c r="G30" s="21"/>
      <c r="H30" s="21"/>
      <c r="I30" s="59"/>
      <c r="J30" s="59"/>
      <c r="K30" s="59"/>
      <c r="L30" s="59"/>
      <c r="M30" s="59"/>
    </row>
    <row r="31" spans="1:13" x14ac:dyDescent="0.25">
      <c r="A31" s="25">
        <v>3</v>
      </c>
      <c r="B31" s="63">
        <f>B30-D30</f>
        <v>89039.436479710304</v>
      </c>
      <c r="C31" s="63">
        <f t="shared" si="1"/>
        <v>7123.1549183768248</v>
      </c>
      <c r="D31" s="63">
        <f t="shared" ref="D31:D40" si="2">E31-C31</f>
        <v>6146.346774070139</v>
      </c>
      <c r="E31" s="63">
        <f t="shared" si="0"/>
        <v>13269.501692446964</v>
      </c>
      <c r="F31" s="21"/>
      <c r="G31" s="21"/>
      <c r="H31" s="21"/>
      <c r="I31" s="59"/>
      <c r="J31" s="59"/>
      <c r="K31" s="59"/>
      <c r="L31" s="59"/>
      <c r="M31" s="59"/>
    </row>
    <row r="32" spans="1:13" x14ac:dyDescent="0.25">
      <c r="A32" s="25">
        <v>4</v>
      </c>
      <c r="B32" s="63">
        <f t="shared" ref="B32:B40" si="3">B31-D31</f>
        <v>82893.089705640159</v>
      </c>
      <c r="C32" s="63">
        <f t="shared" si="1"/>
        <v>6631.4471764512127</v>
      </c>
      <c r="D32" s="63">
        <f t="shared" si="2"/>
        <v>6638.054515995751</v>
      </c>
      <c r="E32" s="63">
        <f t="shared" si="0"/>
        <v>13269.501692446964</v>
      </c>
      <c r="F32" s="21"/>
      <c r="G32" s="21"/>
      <c r="H32" s="21"/>
      <c r="I32" s="59"/>
      <c r="J32" s="59"/>
      <c r="K32" s="59"/>
      <c r="L32" s="59"/>
      <c r="M32" s="59"/>
    </row>
    <row r="33" spans="1:13" x14ac:dyDescent="0.25">
      <c r="A33" s="25">
        <v>5</v>
      </c>
      <c r="B33" s="63">
        <f t="shared" si="3"/>
        <v>76255.035189644404</v>
      </c>
      <c r="C33" s="63">
        <f t="shared" si="1"/>
        <v>6100.4028151715529</v>
      </c>
      <c r="D33" s="63">
        <f t="shared" si="2"/>
        <v>7169.0988772754108</v>
      </c>
      <c r="E33" s="63">
        <f t="shared" si="0"/>
        <v>13269.501692446964</v>
      </c>
      <c r="F33" s="21"/>
      <c r="G33" s="21"/>
      <c r="H33" s="21"/>
      <c r="I33" s="59"/>
      <c r="J33" s="59"/>
      <c r="K33" s="59"/>
      <c r="L33" s="59"/>
      <c r="M33" s="59"/>
    </row>
    <row r="34" spans="1:13" x14ac:dyDescent="0.25">
      <c r="A34" s="25">
        <v>6</v>
      </c>
      <c r="B34" s="63">
        <f t="shared" si="3"/>
        <v>69085.936312368998</v>
      </c>
      <c r="C34" s="63">
        <f t="shared" si="1"/>
        <v>5526.8749049895196</v>
      </c>
      <c r="D34" s="63">
        <f t="shared" si="2"/>
        <v>7742.6267874574442</v>
      </c>
      <c r="E34" s="63">
        <f t="shared" si="0"/>
        <v>13269.501692446964</v>
      </c>
      <c r="F34" s="21"/>
      <c r="G34" s="21"/>
      <c r="H34" s="21"/>
      <c r="I34" s="59"/>
      <c r="J34" s="59"/>
      <c r="K34" s="59"/>
      <c r="L34" s="59"/>
      <c r="M34" s="59"/>
    </row>
    <row r="35" spans="1:13" x14ac:dyDescent="0.25">
      <c r="A35" s="25">
        <v>7</v>
      </c>
      <c r="B35" s="63">
        <f t="shared" si="3"/>
        <v>61343.309524911558</v>
      </c>
      <c r="C35" s="63">
        <f t="shared" si="1"/>
        <v>4907.4647619929247</v>
      </c>
      <c r="D35" s="63">
        <f t="shared" si="2"/>
        <v>8362.03693045404</v>
      </c>
      <c r="E35" s="63">
        <f t="shared" si="0"/>
        <v>13269.501692446964</v>
      </c>
      <c r="F35" s="21"/>
      <c r="G35" s="21"/>
      <c r="H35" s="21"/>
      <c r="I35" s="59"/>
      <c r="J35" s="59"/>
      <c r="K35" s="59"/>
      <c r="L35" s="59"/>
      <c r="M35" s="59"/>
    </row>
    <row r="36" spans="1:13" x14ac:dyDescent="0.25">
      <c r="A36" s="25">
        <v>8</v>
      </c>
      <c r="B36" s="63">
        <f t="shared" si="3"/>
        <v>52981.272594457521</v>
      </c>
      <c r="C36" s="63">
        <f t="shared" si="1"/>
        <v>4238.5018075566022</v>
      </c>
      <c r="D36" s="63">
        <f t="shared" si="2"/>
        <v>9030.9998848903615</v>
      </c>
      <c r="E36" s="63">
        <f t="shared" si="0"/>
        <v>13269.501692446964</v>
      </c>
      <c r="F36" s="21"/>
      <c r="G36" s="21"/>
      <c r="H36" s="21"/>
      <c r="I36" s="59"/>
      <c r="J36" s="59"/>
      <c r="K36" s="59"/>
      <c r="L36" s="59"/>
      <c r="M36" s="59"/>
    </row>
    <row r="37" spans="1:13" x14ac:dyDescent="0.25">
      <c r="A37" s="25">
        <v>9</v>
      </c>
      <c r="B37" s="63">
        <f t="shared" si="3"/>
        <v>43950.272709567158</v>
      </c>
      <c r="C37" s="63">
        <f t="shared" si="1"/>
        <v>3516.0218167653729</v>
      </c>
      <c r="D37" s="63">
        <f t="shared" si="2"/>
        <v>9753.4798756815908</v>
      </c>
      <c r="E37" s="63">
        <f t="shared" si="0"/>
        <v>13269.501692446964</v>
      </c>
      <c r="F37" s="21"/>
      <c r="G37" s="21"/>
      <c r="H37" s="21"/>
      <c r="I37" s="59"/>
      <c r="J37" s="59"/>
      <c r="K37" s="59"/>
      <c r="L37" s="59"/>
      <c r="M37" s="59"/>
    </row>
    <row r="38" spans="1:13" x14ac:dyDescent="0.25">
      <c r="A38" s="25">
        <v>10</v>
      </c>
      <c r="B38" s="63">
        <f t="shared" si="3"/>
        <v>34196.792833885571</v>
      </c>
      <c r="C38" s="63">
        <f t="shared" si="1"/>
        <v>2735.7434267108456</v>
      </c>
      <c r="D38" s="63">
        <f t="shared" si="2"/>
        <v>10533.758265736118</v>
      </c>
      <c r="E38" s="63">
        <f t="shared" si="0"/>
        <v>13269.501692446964</v>
      </c>
      <c r="F38" s="21"/>
      <c r="G38" s="21"/>
      <c r="H38" s="21"/>
      <c r="I38" s="59"/>
      <c r="J38" s="59"/>
      <c r="K38" s="59"/>
      <c r="L38" s="59"/>
      <c r="M38" s="59"/>
    </row>
    <row r="39" spans="1:13" x14ac:dyDescent="0.25">
      <c r="A39" s="25">
        <v>11</v>
      </c>
      <c r="B39" s="63">
        <f t="shared" si="3"/>
        <v>23663.034568149451</v>
      </c>
      <c r="C39" s="63">
        <f t="shared" si="1"/>
        <v>1893.042765451956</v>
      </c>
      <c r="D39" s="63">
        <f t="shared" si="2"/>
        <v>11376.458926995008</v>
      </c>
      <c r="E39" s="63">
        <f t="shared" si="0"/>
        <v>13269.501692446964</v>
      </c>
      <c r="F39" s="21"/>
      <c r="G39" s="21"/>
      <c r="H39" s="21"/>
      <c r="I39" s="59"/>
      <c r="J39" s="59"/>
      <c r="K39" s="59"/>
      <c r="L39" s="59"/>
      <c r="M39" s="59"/>
    </row>
    <row r="40" spans="1:13" ht="15.75" thickBot="1" x14ac:dyDescent="0.3">
      <c r="A40" s="70">
        <v>12</v>
      </c>
      <c r="B40" s="71">
        <f t="shared" si="3"/>
        <v>12286.575641154443</v>
      </c>
      <c r="C40" s="71">
        <f t="shared" si="1"/>
        <v>982.9260512923554</v>
      </c>
      <c r="D40" s="71">
        <f t="shared" si="2"/>
        <v>12286.575641154608</v>
      </c>
      <c r="E40" s="71">
        <f t="shared" si="0"/>
        <v>13269.501692446964</v>
      </c>
      <c r="F40" s="21"/>
      <c r="G40" s="21"/>
      <c r="H40" s="21"/>
      <c r="I40" s="59"/>
      <c r="J40" s="59"/>
      <c r="K40" s="59"/>
      <c r="L40" s="59"/>
      <c r="M40" s="59"/>
    </row>
    <row r="41" spans="1:13" ht="15.75" thickBot="1" x14ac:dyDescent="0.3">
      <c r="A41" s="217" t="s">
        <v>109</v>
      </c>
      <c r="B41" s="218"/>
      <c r="C41" s="72">
        <f>SUM(C29:C40)</f>
        <v>59234.020309363419</v>
      </c>
      <c r="D41" s="72">
        <f>SUM(D29:D40)</f>
        <v>100000.00000000015</v>
      </c>
      <c r="E41" s="72">
        <f>SUM(E29:E40)</f>
        <v>159234.02030936358</v>
      </c>
      <c r="F41" s="21"/>
      <c r="G41" s="21"/>
      <c r="H41" s="21"/>
      <c r="I41" s="59"/>
      <c r="J41" s="59"/>
      <c r="K41" s="59"/>
      <c r="L41" s="59"/>
      <c r="M41" s="59"/>
    </row>
    <row r="42" spans="1:13" x14ac:dyDescent="0.25">
      <c r="A42" s="21"/>
      <c r="B42" s="21"/>
      <c r="C42" s="21"/>
      <c r="D42" s="21"/>
      <c r="E42" s="21"/>
      <c r="F42" s="21"/>
      <c r="G42" s="21"/>
      <c r="H42" s="21"/>
      <c r="I42" s="59"/>
      <c r="J42" s="59"/>
      <c r="K42" s="59"/>
      <c r="L42" s="59"/>
      <c r="M42" s="59"/>
    </row>
    <row r="43" spans="1:13" x14ac:dyDescent="0.25">
      <c r="A43" s="59"/>
      <c r="B43" s="59"/>
      <c r="C43" s="59"/>
      <c r="D43" s="59"/>
      <c r="E43" s="59"/>
      <c r="F43" s="59"/>
      <c r="G43" s="59"/>
      <c r="H43" s="59"/>
      <c r="I43" s="59"/>
      <c r="J43" s="59"/>
      <c r="K43" s="59"/>
      <c r="L43" s="59"/>
      <c r="M43" s="59"/>
    </row>
    <row r="44" spans="1:13" x14ac:dyDescent="0.25">
      <c r="A44" s="59"/>
      <c r="B44" s="59"/>
      <c r="C44" s="59"/>
      <c r="D44" s="59"/>
      <c r="E44" s="59"/>
      <c r="F44" s="59"/>
      <c r="G44" s="59"/>
      <c r="H44" s="59"/>
      <c r="I44" s="59"/>
      <c r="J44" s="59"/>
      <c r="K44" s="59"/>
      <c r="L44" s="59"/>
      <c r="M44" s="59"/>
    </row>
    <row r="45" spans="1:13" x14ac:dyDescent="0.25">
      <c r="A45" s="59"/>
      <c r="B45" s="59"/>
      <c r="C45" s="59"/>
      <c r="D45" s="59"/>
      <c r="E45" s="59"/>
      <c r="F45" s="59"/>
      <c r="G45" s="59"/>
      <c r="H45" s="59"/>
      <c r="I45" s="59"/>
      <c r="J45" s="59"/>
      <c r="K45" s="59"/>
      <c r="L45" s="59"/>
      <c r="M45" s="59"/>
    </row>
    <row r="46" spans="1:13" x14ac:dyDescent="0.25">
      <c r="A46" s="59"/>
      <c r="B46" s="59"/>
      <c r="C46" s="59"/>
      <c r="D46" s="59"/>
      <c r="E46" s="59"/>
      <c r="F46" s="59"/>
      <c r="G46" s="59"/>
      <c r="H46" s="59"/>
      <c r="I46" s="59"/>
      <c r="J46" s="59"/>
      <c r="K46" s="59"/>
      <c r="L46" s="59"/>
      <c r="M46" s="59"/>
    </row>
    <row r="47" spans="1:13" x14ac:dyDescent="0.25">
      <c r="A47" s="59"/>
      <c r="B47" s="59"/>
      <c r="C47" s="59"/>
      <c r="D47" s="59"/>
      <c r="E47" s="59"/>
      <c r="F47" s="59"/>
      <c r="G47" s="59"/>
      <c r="H47" s="59"/>
      <c r="I47" s="59"/>
      <c r="J47" s="59"/>
      <c r="K47" s="59"/>
      <c r="L47" s="59"/>
      <c r="M47" s="59"/>
    </row>
    <row r="48" spans="1:13" x14ac:dyDescent="0.25">
      <c r="A48" s="59"/>
      <c r="B48" s="59"/>
      <c r="C48" s="59"/>
      <c r="D48" s="59"/>
      <c r="E48" s="59"/>
      <c r="F48" s="59"/>
      <c r="G48" s="59"/>
      <c r="H48" s="59"/>
      <c r="I48" s="59"/>
      <c r="J48" s="59"/>
      <c r="K48" s="59"/>
      <c r="L48" s="59"/>
      <c r="M48" s="59"/>
    </row>
    <row r="49" spans="1:13" x14ac:dyDescent="0.25">
      <c r="A49" s="59"/>
      <c r="B49" s="59"/>
      <c r="C49" s="59"/>
      <c r="D49" s="59"/>
      <c r="E49" s="59"/>
      <c r="F49" s="59"/>
      <c r="G49" s="59"/>
      <c r="H49" s="59"/>
      <c r="I49" s="59"/>
      <c r="J49" s="59"/>
      <c r="K49" s="59"/>
      <c r="L49" s="59"/>
      <c r="M49" s="59"/>
    </row>
    <row r="50" spans="1:13" x14ac:dyDescent="0.25">
      <c r="A50" s="59"/>
      <c r="B50" s="59"/>
      <c r="C50" s="59"/>
      <c r="D50" s="59"/>
      <c r="E50" s="59"/>
      <c r="F50" s="59"/>
      <c r="G50" s="59"/>
      <c r="H50" s="59"/>
      <c r="I50" s="59"/>
      <c r="J50" s="59"/>
      <c r="K50" s="59"/>
      <c r="L50" s="59"/>
      <c r="M50" s="59"/>
    </row>
    <row r="51" spans="1:13" x14ac:dyDescent="0.25">
      <c r="A51" s="59"/>
      <c r="B51" s="59"/>
      <c r="C51" s="59"/>
      <c r="D51" s="59"/>
      <c r="E51" s="59"/>
      <c r="F51" s="59"/>
      <c r="G51" s="59"/>
      <c r="H51" s="59"/>
      <c r="I51" s="59"/>
      <c r="J51" s="59"/>
      <c r="K51" s="59"/>
      <c r="L51" s="59"/>
      <c r="M51" s="59"/>
    </row>
  </sheetData>
  <mergeCells count="9">
    <mergeCell ref="A1:H1"/>
    <mergeCell ref="C16:H16"/>
    <mergeCell ref="A41:B41"/>
    <mergeCell ref="A27:E27"/>
    <mergeCell ref="B25:C25"/>
    <mergeCell ref="B12:E12"/>
    <mergeCell ref="B14:E14"/>
    <mergeCell ref="F12:H12"/>
    <mergeCell ref="F14:H14"/>
  </mergeCells>
  <pageMargins left="0.70866141732283472" right="0.70866141732283472" top="0.78740157480314965" bottom="0.78740157480314965" header="0.31496062992125984" footer="0.31496062992125984"/>
  <pageSetup paperSize="9" scale="70" orientation="portrait" r:id="rId1"/>
  <headerFooter>
    <oddHeader>&amp;F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workbookViewId="0">
      <selection activeCell="G44" sqref="G44"/>
    </sheetView>
  </sheetViews>
  <sheetFormatPr baseColWidth="10" defaultRowHeight="15" x14ac:dyDescent="0.25"/>
  <cols>
    <col min="4" max="4" width="13.28515625" bestFit="1" customWidth="1"/>
    <col min="6" max="6" width="18.28515625" customWidth="1"/>
    <col min="7" max="7" width="16.5703125" customWidth="1"/>
  </cols>
  <sheetData>
    <row r="1" spans="1:13" ht="21.75" thickBot="1" x14ac:dyDescent="0.4">
      <c r="A1" s="192" t="s">
        <v>207</v>
      </c>
      <c r="B1" s="193"/>
      <c r="C1" s="193"/>
      <c r="D1" s="193"/>
      <c r="E1" s="193"/>
      <c r="F1" s="193"/>
      <c r="G1" s="193"/>
      <c r="H1" s="193"/>
      <c r="I1" s="194"/>
      <c r="J1" s="59"/>
      <c r="K1" s="59"/>
      <c r="L1" s="59"/>
      <c r="M1" s="59"/>
    </row>
    <row r="2" spans="1:13" ht="15.75" thickBot="1" x14ac:dyDescent="0.3">
      <c r="A2" s="21"/>
      <c r="B2" s="21"/>
      <c r="C2" s="21"/>
      <c r="D2" s="21"/>
      <c r="E2" s="21"/>
      <c r="F2" s="21"/>
      <c r="G2" s="21"/>
      <c r="H2" s="21"/>
      <c r="I2" s="21"/>
      <c r="J2" s="59"/>
      <c r="K2" s="59"/>
      <c r="L2" s="59"/>
      <c r="M2" s="59"/>
    </row>
    <row r="3" spans="1:13" ht="21.75" thickBot="1" x14ac:dyDescent="0.4">
      <c r="A3" s="237" t="s">
        <v>73</v>
      </c>
      <c r="B3" s="238"/>
      <c r="C3" s="238"/>
      <c r="D3" s="238"/>
      <c r="E3" s="238"/>
      <c r="F3" s="238"/>
      <c r="G3" s="238"/>
      <c r="H3" s="238"/>
      <c r="I3" s="239"/>
      <c r="J3" s="59"/>
      <c r="K3" s="59"/>
      <c r="L3" s="59"/>
      <c r="M3" s="59"/>
    </row>
    <row r="4" spans="1:13" x14ac:dyDescent="0.25">
      <c r="A4" s="21"/>
      <c r="B4" s="21"/>
      <c r="C4" s="21"/>
      <c r="D4" s="21"/>
      <c r="E4" s="21"/>
      <c r="F4" s="21"/>
      <c r="G4" s="21"/>
      <c r="H4" s="21"/>
      <c r="I4" s="21"/>
      <c r="J4" s="59"/>
      <c r="K4" s="59"/>
      <c r="L4" s="59"/>
      <c r="M4" s="59"/>
    </row>
    <row r="5" spans="1:13" ht="18.75" x14ac:dyDescent="0.3">
      <c r="A5" s="57" t="s">
        <v>74</v>
      </c>
      <c r="B5" s="21"/>
      <c r="C5" s="21"/>
      <c r="D5" s="21"/>
      <c r="E5" s="21"/>
      <c r="F5" s="21"/>
      <c r="G5" s="21"/>
      <c r="H5" s="21"/>
      <c r="I5" s="21"/>
      <c r="J5" s="59"/>
      <c r="K5" s="59"/>
      <c r="L5" s="59"/>
      <c r="M5" s="59"/>
    </row>
    <row r="6" spans="1:13" ht="18.75" x14ac:dyDescent="0.3">
      <c r="A6" s="57" t="s">
        <v>75</v>
      </c>
      <c r="B6" s="57"/>
      <c r="C6" s="57"/>
      <c r="D6" s="57"/>
      <c r="E6" s="57"/>
      <c r="F6" s="57"/>
      <c r="G6" s="21"/>
      <c r="H6" s="21"/>
      <c r="I6" s="21"/>
      <c r="J6" s="59"/>
      <c r="K6" s="59"/>
      <c r="L6" s="59"/>
      <c r="M6" s="59"/>
    </row>
    <row r="7" spans="1:13" ht="18.75" x14ac:dyDescent="0.3">
      <c r="A7" s="57" t="s">
        <v>76</v>
      </c>
      <c r="B7" s="57"/>
      <c r="C7" s="57"/>
      <c r="D7" s="57"/>
      <c r="E7" s="57"/>
      <c r="F7" s="57"/>
      <c r="G7" s="21"/>
      <c r="H7" s="21"/>
      <c r="I7" s="21"/>
      <c r="J7" s="59"/>
      <c r="K7" s="59"/>
      <c r="L7" s="59"/>
      <c r="M7" s="59"/>
    </row>
    <row r="8" spans="1:13" ht="18.75" x14ac:dyDescent="0.3">
      <c r="A8" s="57" t="s">
        <v>187</v>
      </c>
      <c r="B8" s="57"/>
      <c r="C8" s="57"/>
      <c r="D8" s="57"/>
      <c r="E8" s="57"/>
      <c r="F8" s="57"/>
      <c r="G8" s="21"/>
      <c r="H8" s="21"/>
      <c r="I8" s="21"/>
      <c r="J8" s="59"/>
      <c r="K8" s="59"/>
      <c r="L8" s="59"/>
      <c r="M8" s="59"/>
    </row>
    <row r="9" spans="1:13" ht="18.75" x14ac:dyDescent="0.3">
      <c r="A9" s="57" t="s">
        <v>77</v>
      </c>
      <c r="B9" s="57"/>
      <c r="C9" s="57"/>
      <c r="D9" s="57"/>
      <c r="E9" s="57"/>
      <c r="F9" s="57"/>
      <c r="G9" s="21"/>
      <c r="H9" s="21"/>
      <c r="I9" s="21"/>
      <c r="J9" s="59"/>
      <c r="K9" s="59"/>
      <c r="L9" s="59"/>
      <c r="M9" s="59"/>
    </row>
    <row r="10" spans="1:13" ht="18.75" x14ac:dyDescent="0.3">
      <c r="A10" s="57" t="s">
        <v>78</v>
      </c>
      <c r="B10" s="57"/>
      <c r="C10" s="57"/>
      <c r="D10" s="57"/>
      <c r="E10" s="57"/>
      <c r="F10" s="57"/>
      <c r="G10" s="21"/>
      <c r="H10" s="21"/>
      <c r="I10" s="21"/>
      <c r="J10" s="59"/>
      <c r="K10" s="59"/>
      <c r="L10" s="59"/>
      <c r="M10" s="59"/>
    </row>
    <row r="11" spans="1:13" ht="18.75" x14ac:dyDescent="0.3">
      <c r="A11" s="57"/>
      <c r="B11" s="57"/>
      <c r="C11" s="57"/>
      <c r="D11" s="57"/>
      <c r="E11" s="57"/>
      <c r="F11" s="57"/>
      <c r="G11" s="21"/>
      <c r="H11" s="21"/>
      <c r="I11" s="21"/>
      <c r="J11" s="59"/>
      <c r="K11" s="59"/>
      <c r="L11" s="59"/>
      <c r="M11" s="59"/>
    </row>
    <row r="12" spans="1:13" ht="18.75" x14ac:dyDescent="0.3">
      <c r="A12" s="57" t="s">
        <v>150</v>
      </c>
      <c r="B12" s="57"/>
      <c r="C12" s="57"/>
      <c r="D12" s="57"/>
      <c r="E12" s="57"/>
      <c r="F12" s="57"/>
      <c r="G12" s="21"/>
      <c r="H12" s="21"/>
      <c r="I12" s="21"/>
      <c r="J12" s="59"/>
      <c r="K12" s="59"/>
      <c r="L12" s="59"/>
      <c r="M12" s="59"/>
    </row>
    <row r="13" spans="1:13" ht="19.5" thickBot="1" x14ac:dyDescent="0.35">
      <c r="A13" s="57"/>
      <c r="B13" s="57"/>
      <c r="C13" s="57"/>
      <c r="D13" s="57"/>
      <c r="E13" s="57"/>
      <c r="F13" s="57"/>
      <c r="G13" s="21"/>
      <c r="H13" s="21"/>
      <c r="I13" s="21"/>
      <c r="J13" s="59"/>
      <c r="K13" s="59"/>
      <c r="L13" s="59"/>
      <c r="M13" s="59"/>
    </row>
    <row r="14" spans="1:13" ht="19.5" thickBot="1" x14ac:dyDescent="0.35">
      <c r="A14" s="57"/>
      <c r="B14" s="57"/>
      <c r="C14" s="57"/>
      <c r="D14" s="170" t="s">
        <v>124</v>
      </c>
      <c r="E14" s="172"/>
      <c r="F14" s="57"/>
      <c r="G14" s="21"/>
      <c r="H14" s="21"/>
      <c r="I14" s="21"/>
      <c r="J14" s="59"/>
      <c r="K14" s="59"/>
      <c r="L14" s="59"/>
      <c r="M14" s="59"/>
    </row>
    <row r="15" spans="1:13" ht="18.75" x14ac:dyDescent="0.3">
      <c r="A15" s="57"/>
      <c r="B15" s="57"/>
      <c r="C15" s="57"/>
      <c r="D15" s="183" t="s">
        <v>125</v>
      </c>
      <c r="E15" s="183"/>
      <c r="F15" s="57"/>
      <c r="G15" s="21"/>
      <c r="H15" s="21"/>
      <c r="I15" s="21"/>
      <c r="J15" s="59"/>
      <c r="K15" s="59"/>
      <c r="L15" s="59"/>
      <c r="M15" s="59"/>
    </row>
    <row r="16" spans="1:13" ht="19.5" thickBot="1" x14ac:dyDescent="0.35">
      <c r="A16" s="57"/>
      <c r="B16" s="57"/>
      <c r="C16" s="57"/>
      <c r="D16" s="218" t="s">
        <v>126</v>
      </c>
      <c r="E16" s="218"/>
      <c r="F16" s="57"/>
      <c r="G16" s="21"/>
      <c r="H16" s="21"/>
      <c r="I16" s="21"/>
      <c r="J16" s="59"/>
      <c r="K16" s="59"/>
      <c r="L16" s="59"/>
      <c r="M16" s="59"/>
    </row>
    <row r="17" spans="1:13" ht="19.5" thickBot="1" x14ac:dyDescent="0.35">
      <c r="A17" s="57"/>
      <c r="B17" s="57"/>
      <c r="C17" s="57"/>
      <c r="D17" s="235" t="s">
        <v>127</v>
      </c>
      <c r="E17" s="235"/>
      <c r="F17" s="57"/>
      <c r="G17" s="21"/>
      <c r="H17" s="21"/>
      <c r="I17" s="21"/>
      <c r="J17" s="59"/>
      <c r="K17" s="59"/>
      <c r="L17" s="59"/>
      <c r="M17" s="59"/>
    </row>
    <row r="18" spans="1:13" ht="19.5" thickTop="1" x14ac:dyDescent="0.3">
      <c r="A18" s="57"/>
      <c r="B18" s="57"/>
      <c r="C18" s="57"/>
      <c r="D18" s="57"/>
      <c r="E18" s="57"/>
      <c r="F18" s="57"/>
      <c r="G18" s="21"/>
      <c r="H18" s="21"/>
      <c r="I18" s="21"/>
      <c r="J18" s="59"/>
      <c r="K18" s="59"/>
      <c r="L18" s="59"/>
      <c r="M18" s="59"/>
    </row>
    <row r="19" spans="1:13" ht="18.75" x14ac:dyDescent="0.3">
      <c r="A19" s="236" t="s">
        <v>175</v>
      </c>
      <c r="B19" s="236"/>
      <c r="C19" s="236"/>
      <c r="D19" s="236"/>
      <c r="E19" s="236"/>
      <c r="F19" s="236"/>
      <c r="G19" s="236"/>
      <c r="H19" s="21"/>
      <c r="I19" s="21"/>
      <c r="J19" s="59"/>
      <c r="K19" s="59"/>
      <c r="L19" s="59"/>
      <c r="M19" s="59"/>
    </row>
    <row r="20" spans="1:13" ht="19.5" thickBot="1" x14ac:dyDescent="0.35">
      <c r="A20" s="58"/>
      <c r="B20" s="58"/>
      <c r="C20" s="58"/>
      <c r="D20" s="58"/>
      <c r="E20" s="58"/>
      <c r="F20" s="58"/>
      <c r="G20" s="58"/>
      <c r="H20" s="21"/>
      <c r="I20" s="21"/>
      <c r="J20" s="59"/>
      <c r="K20" s="59"/>
      <c r="L20" s="59"/>
      <c r="M20" s="59"/>
    </row>
    <row r="21" spans="1:13" ht="19.5" thickBot="1" x14ac:dyDescent="0.35">
      <c r="A21" s="240" t="s">
        <v>85</v>
      </c>
      <c r="B21" s="241"/>
      <c r="C21" s="241"/>
      <c r="D21" s="241"/>
      <c r="E21" s="241"/>
      <c r="F21" s="241"/>
      <c r="G21" s="242"/>
      <c r="H21" s="21"/>
      <c r="I21" s="21"/>
      <c r="J21" s="59"/>
      <c r="K21" s="59"/>
      <c r="L21" s="59"/>
      <c r="M21" s="59"/>
    </row>
    <row r="22" spans="1:13" ht="18.75" x14ac:dyDescent="0.3">
      <c r="A22" s="230" t="s">
        <v>79</v>
      </c>
      <c r="B22" s="230"/>
      <c r="C22" s="230"/>
      <c r="D22" s="230"/>
      <c r="E22" s="230"/>
      <c r="F22" s="230"/>
      <c r="G22" s="46">
        <v>30000</v>
      </c>
      <c r="H22" s="21"/>
      <c r="I22" s="21"/>
      <c r="J22" s="59"/>
      <c r="K22" s="59"/>
      <c r="L22" s="59"/>
      <c r="M22" s="59"/>
    </row>
    <row r="23" spans="1:13" ht="18.75" x14ac:dyDescent="0.3">
      <c r="A23" s="140" t="s">
        <v>80</v>
      </c>
      <c r="B23" s="140"/>
      <c r="C23" s="140"/>
      <c r="D23" s="140"/>
      <c r="E23" s="140"/>
      <c r="F23" s="140"/>
      <c r="G23" s="46">
        <v>16730</v>
      </c>
      <c r="H23" s="21"/>
      <c r="I23" s="21"/>
      <c r="J23" s="59"/>
      <c r="K23" s="59"/>
      <c r="L23" s="59"/>
      <c r="M23" s="59"/>
    </row>
    <row r="24" spans="1:13" ht="30.6" customHeight="1" thickBot="1" x14ac:dyDescent="0.35">
      <c r="A24" s="234" t="s">
        <v>81</v>
      </c>
      <c r="B24" s="234"/>
      <c r="C24" s="234"/>
      <c r="D24" s="234"/>
      <c r="E24" s="234"/>
      <c r="F24" s="18"/>
      <c r="G24" s="19"/>
      <c r="H24" s="21"/>
      <c r="I24" s="21"/>
      <c r="J24" s="59"/>
      <c r="K24" s="59"/>
      <c r="L24" s="59"/>
      <c r="M24" s="59"/>
    </row>
    <row r="25" spans="1:13" ht="18.75" x14ac:dyDescent="0.3">
      <c r="A25" s="230" t="s">
        <v>82</v>
      </c>
      <c r="B25" s="230"/>
      <c r="C25" s="230"/>
      <c r="D25" s="230"/>
      <c r="E25" s="230"/>
      <c r="F25" s="230"/>
      <c r="G25" s="17">
        <f>G22-G23</f>
        <v>13270</v>
      </c>
      <c r="H25" s="21"/>
      <c r="I25" s="21"/>
      <c r="J25" s="59"/>
      <c r="K25" s="59"/>
      <c r="L25" s="59"/>
      <c r="M25" s="59"/>
    </row>
    <row r="26" spans="1:13" ht="19.5" thickBot="1" x14ac:dyDescent="0.35">
      <c r="A26" s="18" t="s">
        <v>83</v>
      </c>
      <c r="B26" s="18"/>
      <c r="C26" s="18"/>
      <c r="D26" s="18"/>
      <c r="E26" s="18"/>
      <c r="F26" s="18"/>
      <c r="G26" s="20">
        <f>'4 Kapitaldienst'!E29</f>
        <v>13269.501692446964</v>
      </c>
      <c r="H26" s="21"/>
      <c r="I26" s="21"/>
      <c r="J26" s="59"/>
      <c r="K26" s="59"/>
      <c r="L26" s="59"/>
      <c r="M26" s="59"/>
    </row>
    <row r="27" spans="1:13" ht="30.6" customHeight="1" x14ac:dyDescent="0.25">
      <c r="A27" s="231" t="s">
        <v>179</v>
      </c>
      <c r="B27" s="231"/>
      <c r="C27" s="231"/>
      <c r="D27" s="231"/>
      <c r="E27" s="231"/>
      <c r="F27" s="231"/>
      <c r="G27" s="21"/>
      <c r="H27" s="21"/>
      <c r="I27" s="21"/>
      <c r="J27" s="59"/>
      <c r="K27" s="59"/>
      <c r="L27" s="59"/>
      <c r="M27" s="59"/>
    </row>
    <row r="28" spans="1:13" ht="42.75" customHeight="1" x14ac:dyDescent="0.25">
      <c r="A28" s="232" t="s">
        <v>89</v>
      </c>
      <c r="B28" s="232"/>
      <c r="C28" s="232"/>
      <c r="D28" s="232"/>
      <c r="E28" s="232"/>
      <c r="F28" s="232"/>
      <c r="G28" s="48">
        <f>G25-G26</f>
        <v>0.49830755303628393</v>
      </c>
      <c r="H28" s="21"/>
      <c r="I28" s="21"/>
      <c r="J28" s="59"/>
      <c r="K28" s="59"/>
      <c r="L28" s="59"/>
      <c r="M28" s="59"/>
    </row>
    <row r="29" spans="1:13" ht="17.45" customHeight="1" x14ac:dyDescent="0.3">
      <c r="A29" s="180" t="s">
        <v>88</v>
      </c>
      <c r="B29" s="180"/>
      <c r="C29" s="180"/>
      <c r="D29" s="180"/>
      <c r="E29" s="180"/>
      <c r="F29" s="180"/>
      <c r="G29" s="60"/>
      <c r="H29" s="21"/>
      <c r="I29" s="21"/>
      <c r="J29" s="59"/>
      <c r="K29" s="59"/>
      <c r="L29" s="59"/>
      <c r="M29" s="59"/>
    </row>
    <row r="30" spans="1:13" ht="19.5" thickBot="1" x14ac:dyDescent="0.35">
      <c r="A30" s="233" t="s">
        <v>84</v>
      </c>
      <c r="B30" s="233"/>
      <c r="C30" s="233"/>
      <c r="D30" s="233"/>
      <c r="E30" s="233"/>
      <c r="F30" s="233"/>
      <c r="G30" s="22">
        <f>G28-G29</f>
        <v>0.49830755303628393</v>
      </c>
      <c r="H30" s="21"/>
      <c r="I30" s="21"/>
      <c r="J30" s="59"/>
      <c r="K30" s="59"/>
      <c r="L30" s="59"/>
      <c r="M30" s="59"/>
    </row>
    <row r="31" spans="1:13" ht="19.5" thickTop="1" x14ac:dyDescent="0.3">
      <c r="A31" s="57"/>
      <c r="B31" s="57"/>
      <c r="C31" s="57"/>
      <c r="D31" s="57"/>
      <c r="E31" s="57"/>
      <c r="F31" s="57"/>
      <c r="G31" s="21"/>
      <c r="H31" s="21"/>
      <c r="I31" s="21"/>
      <c r="J31" s="59"/>
      <c r="K31" s="59"/>
      <c r="L31" s="59"/>
      <c r="M31" s="59"/>
    </row>
    <row r="32" spans="1:13" ht="18.75" x14ac:dyDescent="0.3">
      <c r="A32" s="57" t="s">
        <v>190</v>
      </c>
      <c r="B32" s="57"/>
      <c r="C32" s="57"/>
      <c r="D32" s="57"/>
      <c r="E32" s="57"/>
      <c r="F32" s="57"/>
      <c r="G32" s="21"/>
      <c r="H32" s="21"/>
      <c r="I32" s="21"/>
      <c r="J32" s="59"/>
      <c r="K32" s="59"/>
      <c r="L32" s="59"/>
      <c r="M32" s="59"/>
    </row>
    <row r="33" spans="1:13" ht="18.75" x14ac:dyDescent="0.3">
      <c r="A33" s="57" t="s">
        <v>192</v>
      </c>
      <c r="B33" s="57"/>
      <c r="C33" s="57"/>
      <c r="D33" s="57"/>
      <c r="E33" s="57"/>
      <c r="F33" s="57"/>
      <c r="G33" s="21"/>
      <c r="H33" s="21"/>
      <c r="I33" s="21"/>
      <c r="J33" s="59"/>
      <c r="K33" s="59"/>
      <c r="L33" s="59"/>
      <c r="M33" s="59"/>
    </row>
    <row r="34" spans="1:13" ht="18.75" x14ac:dyDescent="0.3">
      <c r="A34" s="57" t="s">
        <v>191</v>
      </c>
      <c r="B34" s="57"/>
      <c r="C34" s="57"/>
      <c r="D34" s="57"/>
      <c r="E34" s="57"/>
      <c r="F34" s="57"/>
      <c r="G34" s="21"/>
      <c r="H34" s="21"/>
      <c r="I34" s="21"/>
      <c r="J34" s="59"/>
      <c r="K34" s="59"/>
      <c r="L34" s="59"/>
      <c r="M34" s="59"/>
    </row>
    <row r="35" spans="1:13" ht="18.75" x14ac:dyDescent="0.3">
      <c r="A35" s="57"/>
      <c r="B35" s="57"/>
      <c r="C35" s="57"/>
      <c r="D35" s="57"/>
      <c r="E35" s="57"/>
      <c r="F35" s="57"/>
      <c r="G35" s="21"/>
      <c r="H35" s="21"/>
      <c r="I35" s="21"/>
      <c r="J35" s="59"/>
      <c r="K35" s="59"/>
      <c r="L35" s="59"/>
      <c r="M35" s="59"/>
    </row>
    <row r="36" spans="1:13" ht="18.75" x14ac:dyDescent="0.3">
      <c r="A36" s="61" t="s">
        <v>86</v>
      </c>
      <c r="B36" s="57"/>
      <c r="C36" s="57"/>
      <c r="D36" s="57"/>
      <c r="E36" s="57"/>
      <c r="F36" s="57"/>
      <c r="G36" s="21"/>
      <c r="H36" s="21"/>
      <c r="I36" s="21"/>
      <c r="J36" s="59"/>
      <c r="K36" s="59"/>
      <c r="L36" s="59"/>
      <c r="M36" s="59"/>
    </row>
    <row r="37" spans="1:13" ht="18.75" x14ac:dyDescent="0.3">
      <c r="A37" s="57" t="s">
        <v>107</v>
      </c>
      <c r="B37" s="57"/>
      <c r="C37" s="57"/>
      <c r="D37" s="57"/>
      <c r="E37" s="57"/>
      <c r="F37" s="57"/>
      <c r="G37" s="21"/>
      <c r="H37" s="21"/>
      <c r="I37" s="21"/>
      <c r="J37" s="59"/>
      <c r="K37" s="59"/>
      <c r="L37" s="59"/>
      <c r="M37" s="59"/>
    </row>
    <row r="38" spans="1:13" ht="18.75" x14ac:dyDescent="0.3">
      <c r="A38" s="57" t="s">
        <v>87</v>
      </c>
      <c r="B38" s="21"/>
      <c r="C38" s="21"/>
      <c r="D38" s="21"/>
      <c r="E38" s="21"/>
      <c r="F38" s="21"/>
      <c r="G38" s="21"/>
      <c r="H38" s="21"/>
      <c r="I38" s="21"/>
      <c r="J38" s="59"/>
      <c r="K38" s="59"/>
      <c r="L38" s="59"/>
      <c r="M38" s="59"/>
    </row>
    <row r="39" spans="1:13" ht="18.75" x14ac:dyDescent="0.3">
      <c r="A39" s="57" t="s">
        <v>193</v>
      </c>
      <c r="B39" s="21"/>
      <c r="C39" s="21"/>
      <c r="D39" s="21"/>
      <c r="E39" s="21"/>
      <c r="F39" s="21"/>
      <c r="G39" s="21"/>
      <c r="H39" s="21"/>
      <c r="I39" s="21"/>
      <c r="J39" s="59"/>
      <c r="K39" s="59"/>
      <c r="L39" s="59"/>
      <c r="M39" s="59"/>
    </row>
    <row r="40" spans="1:13" x14ac:dyDescent="0.25">
      <c r="A40" s="21"/>
      <c r="B40" s="21"/>
      <c r="C40" s="21"/>
      <c r="D40" s="21"/>
      <c r="E40" s="21"/>
      <c r="F40" s="21"/>
      <c r="G40" s="21"/>
      <c r="H40" s="21"/>
      <c r="I40" s="21"/>
      <c r="J40" s="59"/>
      <c r="K40" s="59"/>
      <c r="L40" s="59"/>
      <c r="M40" s="59"/>
    </row>
    <row r="41" spans="1:13" x14ac:dyDescent="0.25">
      <c r="A41" s="59"/>
      <c r="B41" s="59"/>
      <c r="C41" s="59"/>
      <c r="D41" s="59"/>
      <c r="E41" s="59"/>
      <c r="F41" s="59"/>
      <c r="G41" s="59"/>
      <c r="H41" s="59"/>
      <c r="I41" s="59"/>
      <c r="J41" s="59"/>
      <c r="K41" s="59"/>
      <c r="L41" s="59"/>
      <c r="M41" s="59"/>
    </row>
    <row r="42" spans="1:13" x14ac:dyDescent="0.25">
      <c r="A42" s="59"/>
      <c r="B42" s="59"/>
      <c r="C42" s="59"/>
      <c r="D42" s="59"/>
      <c r="E42" s="59"/>
      <c r="F42" s="59"/>
      <c r="G42" s="59"/>
      <c r="H42" s="59"/>
      <c r="I42" s="59"/>
      <c r="J42" s="59"/>
      <c r="K42" s="59"/>
      <c r="L42" s="59"/>
      <c r="M42" s="59"/>
    </row>
    <row r="43" spans="1:13" x14ac:dyDescent="0.25">
      <c r="A43" s="59"/>
      <c r="B43" s="59"/>
      <c r="C43" s="59"/>
      <c r="D43" s="59"/>
      <c r="E43" s="59"/>
      <c r="F43" s="59"/>
      <c r="G43" s="59"/>
      <c r="H43" s="59"/>
      <c r="I43" s="59"/>
      <c r="J43" s="59"/>
      <c r="K43" s="59"/>
      <c r="L43" s="59"/>
      <c r="M43" s="59"/>
    </row>
    <row r="44" spans="1:13" x14ac:dyDescent="0.25">
      <c r="A44" s="59"/>
      <c r="B44" s="59"/>
      <c r="C44" s="59"/>
      <c r="D44" s="59"/>
      <c r="E44" s="59"/>
      <c r="F44" s="59"/>
      <c r="G44" s="59"/>
      <c r="H44" s="59"/>
      <c r="I44" s="59"/>
      <c r="J44" s="59"/>
      <c r="K44" s="59"/>
      <c r="L44" s="59"/>
      <c r="M44" s="59"/>
    </row>
    <row r="45" spans="1:13" x14ac:dyDescent="0.25">
      <c r="A45" s="59"/>
      <c r="B45" s="59"/>
      <c r="C45" s="59"/>
      <c r="D45" s="59"/>
      <c r="E45" s="59"/>
      <c r="F45" s="59"/>
      <c r="G45" s="59"/>
      <c r="H45" s="59"/>
      <c r="I45" s="59"/>
      <c r="J45" s="59"/>
      <c r="K45" s="59"/>
      <c r="L45" s="59"/>
      <c r="M45" s="59"/>
    </row>
  </sheetData>
  <mergeCells count="16">
    <mergeCell ref="A1:I1"/>
    <mergeCell ref="A3:I3"/>
    <mergeCell ref="A21:G21"/>
    <mergeCell ref="A22:F22"/>
    <mergeCell ref="A23:F23"/>
    <mergeCell ref="A24:E24"/>
    <mergeCell ref="D14:E14"/>
    <mergeCell ref="D15:E15"/>
    <mergeCell ref="D16:E16"/>
    <mergeCell ref="D17:E17"/>
    <mergeCell ref="A19:G19"/>
    <mergeCell ref="A25:F25"/>
    <mergeCell ref="A27:F27"/>
    <mergeCell ref="A28:F28"/>
    <mergeCell ref="A29:F29"/>
    <mergeCell ref="A30:F30"/>
  </mergeCells>
  <pageMargins left="0.70866141732283472" right="0.70866141732283472" top="0.78740157480314965" bottom="0.78740157480314965" header="0.31496062992125984" footer="0.31496062992125984"/>
  <pageSetup paperSize="9" scale="74"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workbookViewId="0">
      <selection activeCell="M12" sqref="M12"/>
    </sheetView>
  </sheetViews>
  <sheetFormatPr baseColWidth="10" defaultRowHeight="15" x14ac:dyDescent="0.25"/>
  <cols>
    <col min="1" max="1" width="15.5703125" customWidth="1"/>
    <col min="7" max="7" width="14.5703125" bestFit="1" customWidth="1"/>
  </cols>
  <sheetData>
    <row r="1" spans="1:11" ht="27" thickBot="1" x14ac:dyDescent="0.45">
      <c r="A1" s="258" t="s">
        <v>186</v>
      </c>
      <c r="B1" s="259"/>
      <c r="C1" s="259"/>
      <c r="D1" s="259"/>
      <c r="E1" s="259"/>
      <c r="F1" s="259"/>
      <c r="G1" s="260"/>
      <c r="H1" s="56"/>
      <c r="I1" s="56"/>
      <c r="J1" s="56"/>
      <c r="K1" s="56"/>
    </row>
    <row r="2" spans="1:11" ht="15.75" thickBot="1" x14ac:dyDescent="0.3">
      <c r="A2" s="21"/>
      <c r="B2" s="21"/>
      <c r="C2" s="21"/>
      <c r="D2" s="21"/>
      <c r="E2" s="21"/>
      <c r="F2" s="21"/>
      <c r="G2" s="21"/>
      <c r="H2" s="56"/>
      <c r="I2" s="56"/>
      <c r="J2" s="56"/>
      <c r="K2" s="56"/>
    </row>
    <row r="3" spans="1:11" ht="15.75" thickBot="1" x14ac:dyDescent="0.3">
      <c r="A3" s="214" t="s">
        <v>136</v>
      </c>
      <c r="B3" s="215"/>
      <c r="C3" s="215"/>
      <c r="D3" s="215"/>
      <c r="E3" s="215"/>
      <c r="F3" s="215"/>
      <c r="G3" s="216"/>
      <c r="H3" s="56"/>
      <c r="I3" s="56"/>
      <c r="J3" s="56"/>
      <c r="K3" s="56"/>
    </row>
    <row r="4" spans="1:11" x14ac:dyDescent="0.25">
      <c r="A4" s="21"/>
      <c r="B4" s="21"/>
      <c r="C4" s="21"/>
      <c r="D4" s="21"/>
      <c r="E4" s="21"/>
      <c r="F4" s="21"/>
      <c r="G4" s="21"/>
      <c r="H4" s="56"/>
      <c r="I4" s="56"/>
      <c r="J4" s="56"/>
      <c r="K4" s="56"/>
    </row>
    <row r="5" spans="1:11" x14ac:dyDescent="0.25">
      <c r="A5" s="246" t="s">
        <v>167</v>
      </c>
      <c r="B5" s="246"/>
      <c r="C5" s="246"/>
      <c r="D5" s="246"/>
      <c r="E5" s="246"/>
      <c r="F5" s="246"/>
      <c r="G5" s="246"/>
      <c r="H5" s="56"/>
      <c r="I5" s="56"/>
      <c r="J5" s="56"/>
      <c r="K5" s="56"/>
    </row>
    <row r="6" spans="1:11" x14ac:dyDescent="0.25">
      <c r="A6" s="21"/>
      <c r="B6" s="21"/>
      <c r="C6" s="21"/>
      <c r="D6" s="21"/>
      <c r="E6" s="21"/>
      <c r="F6" s="21"/>
      <c r="G6" s="21"/>
      <c r="H6" s="56"/>
      <c r="I6" s="56"/>
      <c r="J6" s="56"/>
      <c r="K6" s="56"/>
    </row>
    <row r="7" spans="1:11" x14ac:dyDescent="0.25">
      <c r="A7" s="246" t="s">
        <v>152</v>
      </c>
      <c r="B7" s="246"/>
      <c r="C7" s="246"/>
      <c r="D7" s="246"/>
      <c r="E7" s="246"/>
      <c r="F7" s="246"/>
      <c r="G7" s="49">
        <v>28000</v>
      </c>
      <c r="H7" s="56"/>
      <c r="I7" s="56"/>
      <c r="J7" s="56"/>
      <c r="K7" s="56"/>
    </row>
    <row r="8" spans="1:11" x14ac:dyDescent="0.25">
      <c r="A8" s="246" t="s">
        <v>153</v>
      </c>
      <c r="B8" s="246"/>
      <c r="C8" s="246"/>
      <c r="D8" s="246"/>
      <c r="E8" s="246"/>
      <c r="F8" s="246"/>
      <c r="G8" s="49">
        <v>2000</v>
      </c>
      <c r="H8" s="56"/>
      <c r="I8" s="56"/>
      <c r="J8" s="56"/>
      <c r="K8" s="56"/>
    </row>
    <row r="9" spans="1:11" x14ac:dyDescent="0.25">
      <c r="A9" s="246" t="s">
        <v>151</v>
      </c>
      <c r="B9" s="246"/>
      <c r="C9" s="246"/>
      <c r="D9" s="246"/>
      <c r="E9" s="246"/>
      <c r="F9" s="246"/>
      <c r="G9" s="49">
        <v>276000</v>
      </c>
      <c r="H9" s="56"/>
      <c r="I9" s="56"/>
      <c r="J9" s="56"/>
      <c r="K9" s="56"/>
    </row>
    <row r="10" spans="1:11" x14ac:dyDescent="0.25">
      <c r="A10" s="246" t="s">
        <v>31</v>
      </c>
      <c r="B10" s="246"/>
      <c r="C10" s="246"/>
      <c r="D10" s="246"/>
      <c r="E10" s="246"/>
      <c r="F10" s="246"/>
      <c r="G10" s="50">
        <v>20</v>
      </c>
      <c r="H10" s="56"/>
      <c r="I10" s="56"/>
      <c r="J10" s="56"/>
      <c r="K10" s="56"/>
    </row>
    <row r="11" spans="1:11" x14ac:dyDescent="0.25">
      <c r="A11" s="255" t="s">
        <v>154</v>
      </c>
      <c r="B11" s="256"/>
      <c r="C11" s="256"/>
      <c r="D11" s="256"/>
      <c r="E11" s="256"/>
      <c r="F11" s="257"/>
      <c r="G11" s="21"/>
      <c r="H11" s="56"/>
      <c r="I11" s="56"/>
      <c r="J11" s="56"/>
      <c r="K11" s="56"/>
    </row>
    <row r="12" spans="1:11" x14ac:dyDescent="0.25">
      <c r="A12" s="21"/>
      <c r="B12" s="51" t="s">
        <v>157</v>
      </c>
      <c r="C12" s="51" t="s">
        <v>158</v>
      </c>
      <c r="D12" s="21"/>
      <c r="E12" s="21"/>
      <c r="F12" s="21"/>
      <c r="G12" s="21"/>
      <c r="H12" s="56"/>
      <c r="I12" s="56"/>
      <c r="J12" s="56"/>
      <c r="K12" s="56"/>
    </row>
    <row r="13" spans="1:11" x14ac:dyDescent="0.25">
      <c r="A13" s="52" t="s">
        <v>155</v>
      </c>
      <c r="B13" s="112">
        <v>0.1</v>
      </c>
      <c r="C13" s="53">
        <f>G9*B13</f>
        <v>27600</v>
      </c>
      <c r="D13" s="21"/>
      <c r="E13" s="21"/>
      <c r="F13" s="21"/>
      <c r="G13" s="21"/>
      <c r="H13" s="56"/>
      <c r="I13" s="56"/>
      <c r="J13" s="56"/>
      <c r="K13" s="56"/>
    </row>
    <row r="14" spans="1:11" ht="30" customHeight="1" x14ac:dyDescent="0.25">
      <c r="A14" s="130" t="s">
        <v>156</v>
      </c>
      <c r="B14" s="131">
        <v>0.9</v>
      </c>
      <c r="C14" s="132">
        <f>G9*B14</f>
        <v>248400</v>
      </c>
      <c r="D14" s="261" t="s">
        <v>247</v>
      </c>
      <c r="E14" s="262"/>
      <c r="F14" s="262"/>
      <c r="G14" s="263"/>
      <c r="H14" s="56"/>
      <c r="I14" s="56"/>
      <c r="J14" s="56"/>
      <c r="K14" s="56"/>
    </row>
    <row r="15" spans="1:11" x14ac:dyDescent="0.25">
      <c r="A15" s="21"/>
      <c r="B15" s="21"/>
      <c r="C15" s="21"/>
      <c r="D15" s="21"/>
      <c r="E15" s="21"/>
      <c r="F15" s="21"/>
      <c r="G15" s="21"/>
      <c r="H15" s="56"/>
      <c r="I15" s="56"/>
      <c r="J15" s="56"/>
      <c r="K15" s="56"/>
    </row>
    <row r="16" spans="1:11" x14ac:dyDescent="0.25">
      <c r="A16" s="246" t="s">
        <v>159</v>
      </c>
      <c r="B16" s="246"/>
      <c r="C16" s="114">
        <v>3.5000000000000003E-2</v>
      </c>
      <c r="D16" s="248" t="s">
        <v>171</v>
      </c>
      <c r="E16" s="249"/>
      <c r="F16" s="249"/>
      <c r="G16" s="250"/>
      <c r="H16" s="56"/>
      <c r="I16" s="56"/>
      <c r="J16" s="56"/>
      <c r="K16" s="56"/>
    </row>
    <row r="17" spans="1:11" x14ac:dyDescent="0.25">
      <c r="A17" s="246" t="s">
        <v>160</v>
      </c>
      <c r="B17" s="246"/>
      <c r="C17" s="115">
        <v>0.02</v>
      </c>
      <c r="D17" s="21"/>
      <c r="E17" s="21"/>
      <c r="F17" s="21"/>
      <c r="G17" s="21"/>
      <c r="H17" s="56"/>
      <c r="I17" s="56"/>
      <c r="J17" s="56"/>
      <c r="K17" s="56"/>
    </row>
    <row r="18" spans="1:11" ht="35.25" customHeight="1" x14ac:dyDescent="0.25">
      <c r="A18" s="243" t="s">
        <v>163</v>
      </c>
      <c r="B18" s="244"/>
      <c r="C18" s="245"/>
      <c r="D18" s="54">
        <f>(C13*C17+C14*C16)/(C13+C14)</f>
        <v>3.3500000000000002E-2</v>
      </c>
      <c r="E18" s="251" t="s">
        <v>241</v>
      </c>
      <c r="F18" s="252"/>
      <c r="G18" s="253"/>
      <c r="H18" s="56"/>
      <c r="I18" s="56"/>
      <c r="J18" s="56"/>
      <c r="K18" s="56"/>
    </row>
    <row r="19" spans="1:11" x14ac:dyDescent="0.25">
      <c r="A19" s="21"/>
      <c r="B19" s="21"/>
      <c r="C19" s="21"/>
      <c r="D19" s="21"/>
      <c r="E19" s="21"/>
      <c r="F19" s="21"/>
      <c r="G19" s="21"/>
      <c r="H19" s="56"/>
      <c r="I19" s="56"/>
      <c r="J19" s="56"/>
      <c r="K19" s="56"/>
    </row>
    <row r="20" spans="1:11" ht="35.25" customHeight="1" x14ac:dyDescent="0.25">
      <c r="A20" s="243" t="s">
        <v>161</v>
      </c>
      <c r="B20" s="244"/>
      <c r="C20" s="245"/>
      <c r="D20" s="116">
        <v>15</v>
      </c>
      <c r="E20" s="251" t="s">
        <v>174</v>
      </c>
      <c r="F20" s="252"/>
      <c r="G20" s="253"/>
      <c r="H20" s="56"/>
      <c r="I20" s="56"/>
      <c r="J20" s="56"/>
      <c r="K20" s="56"/>
    </row>
    <row r="21" spans="1:11" x14ac:dyDescent="0.25">
      <c r="A21" s="21"/>
      <c r="B21" s="21"/>
      <c r="C21" s="21"/>
      <c r="D21" s="21"/>
      <c r="E21" s="21"/>
      <c r="F21" s="21"/>
      <c r="G21" s="21"/>
      <c r="H21" s="56"/>
      <c r="I21" s="56"/>
      <c r="J21" s="56"/>
      <c r="K21" s="56"/>
    </row>
    <row r="22" spans="1:11" x14ac:dyDescent="0.25">
      <c r="A22" s="21"/>
      <c r="B22" s="21"/>
      <c r="C22" s="21"/>
      <c r="D22" s="21"/>
      <c r="E22" s="21"/>
      <c r="F22" s="21"/>
      <c r="G22" s="21"/>
      <c r="H22" s="56"/>
      <c r="I22" s="56"/>
      <c r="J22" s="56"/>
      <c r="K22" s="56"/>
    </row>
    <row r="23" spans="1:11" x14ac:dyDescent="0.25">
      <c r="A23" s="21"/>
      <c r="B23" s="21"/>
      <c r="C23" s="21"/>
      <c r="D23" s="21"/>
      <c r="E23" s="21"/>
      <c r="F23" s="21"/>
      <c r="G23" s="21"/>
      <c r="H23" s="56"/>
      <c r="I23" s="56"/>
      <c r="J23" s="56"/>
      <c r="K23" s="56"/>
    </row>
    <row r="24" spans="1:11" ht="15.75" x14ac:dyDescent="0.25">
      <c r="A24" s="254" t="s">
        <v>162</v>
      </c>
      <c r="B24" s="254"/>
      <c r="C24" s="254"/>
      <c r="D24" s="254"/>
      <c r="E24" s="254"/>
      <c r="F24" s="254"/>
      <c r="G24" s="254"/>
      <c r="H24" s="56"/>
      <c r="I24" s="56"/>
      <c r="J24" s="56"/>
      <c r="K24" s="56"/>
    </row>
    <row r="25" spans="1:11" x14ac:dyDescent="0.25">
      <c r="A25" s="21"/>
      <c r="B25" s="21"/>
      <c r="C25" s="21"/>
      <c r="D25" s="21"/>
      <c r="E25" s="21"/>
      <c r="F25" s="21"/>
      <c r="G25" s="21"/>
      <c r="H25" s="56"/>
      <c r="I25" s="56"/>
      <c r="J25" s="56"/>
      <c r="K25" s="56"/>
    </row>
    <row r="26" spans="1:11" x14ac:dyDescent="0.25">
      <c r="A26" s="21" t="s">
        <v>164</v>
      </c>
      <c r="B26" s="21"/>
      <c r="C26" s="21"/>
      <c r="D26" s="21"/>
      <c r="E26" s="21"/>
      <c r="F26" s="21"/>
      <c r="G26" s="21"/>
      <c r="H26" s="56"/>
      <c r="I26" s="56"/>
      <c r="J26" s="56"/>
      <c r="K26" s="56"/>
    </row>
    <row r="27" spans="1:11" x14ac:dyDescent="0.25">
      <c r="A27" s="21" t="s">
        <v>246</v>
      </c>
      <c r="B27" s="21"/>
      <c r="C27" s="21"/>
      <c r="D27" s="21"/>
      <c r="E27" s="21"/>
      <c r="F27" s="21"/>
      <c r="G27" s="21"/>
      <c r="H27" s="56"/>
      <c r="I27" s="56"/>
      <c r="J27" s="56"/>
      <c r="K27" s="56"/>
    </row>
    <row r="28" spans="1:11" x14ac:dyDescent="0.25">
      <c r="A28" s="21" t="s">
        <v>166</v>
      </c>
      <c r="B28" s="21"/>
      <c r="C28" s="21"/>
      <c r="D28" s="21"/>
      <c r="E28" s="21"/>
      <c r="F28" s="21"/>
      <c r="G28" s="21"/>
      <c r="H28" s="56"/>
      <c r="I28" s="56"/>
      <c r="J28" s="56"/>
      <c r="K28" s="56"/>
    </row>
    <row r="29" spans="1:11" x14ac:dyDescent="0.25">
      <c r="A29" s="21" t="s">
        <v>180</v>
      </c>
      <c r="B29" s="21"/>
      <c r="C29" s="21"/>
      <c r="D29" s="21"/>
      <c r="E29" s="21"/>
      <c r="F29" s="21"/>
      <c r="G29" s="21"/>
      <c r="H29" s="56"/>
      <c r="I29" s="56"/>
      <c r="J29" s="56"/>
      <c r="K29" s="56"/>
    </row>
    <row r="30" spans="1:11" ht="31.5" customHeight="1" x14ac:dyDescent="0.25">
      <c r="A30" s="247" t="s">
        <v>177</v>
      </c>
      <c r="B30" s="247"/>
      <c r="C30" s="247"/>
      <c r="D30" s="247"/>
      <c r="E30" s="247"/>
      <c r="F30" s="247"/>
      <c r="G30" s="247"/>
      <c r="H30" s="56"/>
      <c r="I30" s="56"/>
      <c r="J30" s="56"/>
      <c r="K30" s="56"/>
    </row>
    <row r="31" spans="1:11" x14ac:dyDescent="0.25">
      <c r="A31" s="21" t="s">
        <v>165</v>
      </c>
      <c r="B31" s="21"/>
      <c r="C31" s="21"/>
      <c r="D31" s="21"/>
      <c r="E31" s="21"/>
      <c r="F31" s="21"/>
      <c r="G31" s="21"/>
      <c r="H31" s="56"/>
      <c r="I31" s="56"/>
      <c r="J31" s="56"/>
      <c r="K31" s="56"/>
    </row>
    <row r="32" spans="1:11" x14ac:dyDescent="0.25">
      <c r="A32" s="21"/>
      <c r="B32" s="21"/>
      <c r="C32" s="21"/>
      <c r="D32" s="21"/>
      <c r="E32" s="21"/>
      <c r="F32" s="21"/>
      <c r="G32" s="21"/>
      <c r="H32" s="56"/>
      <c r="I32" s="56"/>
      <c r="J32" s="56"/>
      <c r="K32" s="56"/>
    </row>
    <row r="33" spans="1:11" x14ac:dyDescent="0.25">
      <c r="A33" s="56"/>
      <c r="B33" s="56"/>
      <c r="C33" s="56"/>
      <c r="D33" s="56"/>
      <c r="E33" s="56"/>
      <c r="F33" s="56"/>
      <c r="G33" s="56"/>
      <c r="H33" s="56"/>
      <c r="I33" s="56"/>
      <c r="J33" s="56"/>
      <c r="K33" s="56"/>
    </row>
    <row r="34" spans="1:11" x14ac:dyDescent="0.25">
      <c r="A34" s="56"/>
      <c r="B34" s="56"/>
      <c r="C34" s="56"/>
      <c r="D34" s="56"/>
      <c r="E34" s="56"/>
      <c r="F34" s="56"/>
      <c r="G34" s="56"/>
      <c r="H34" s="56"/>
      <c r="I34" s="56"/>
      <c r="J34" s="56"/>
      <c r="K34" s="56"/>
    </row>
    <row r="35" spans="1:11" x14ac:dyDescent="0.25">
      <c r="A35" s="56"/>
      <c r="B35" s="56"/>
      <c r="C35" s="56"/>
      <c r="D35" s="56"/>
      <c r="E35" s="56"/>
      <c r="F35" s="56"/>
      <c r="G35" s="56"/>
      <c r="H35" s="56"/>
      <c r="I35" s="56"/>
      <c r="J35" s="56"/>
      <c r="K35" s="56"/>
    </row>
    <row r="36" spans="1:11" x14ac:dyDescent="0.25">
      <c r="A36" s="56"/>
      <c r="B36" s="56"/>
      <c r="C36" s="56"/>
      <c r="D36" s="56"/>
      <c r="E36" s="56"/>
      <c r="F36" s="56"/>
      <c r="G36" s="56"/>
      <c r="H36" s="56"/>
      <c r="I36" s="56"/>
      <c r="J36" s="56"/>
      <c r="K36" s="56"/>
    </row>
    <row r="37" spans="1:11" x14ac:dyDescent="0.25">
      <c r="A37" s="56"/>
      <c r="B37" s="56"/>
      <c r="C37" s="56"/>
      <c r="D37" s="56"/>
      <c r="E37" s="56"/>
      <c r="F37" s="56"/>
      <c r="G37" s="56"/>
      <c r="H37" s="56"/>
      <c r="I37" s="56"/>
      <c r="J37" s="56"/>
      <c r="K37" s="56"/>
    </row>
    <row r="38" spans="1:11" x14ac:dyDescent="0.25">
      <c r="A38" s="56"/>
      <c r="B38" s="56"/>
      <c r="C38" s="56"/>
      <c r="D38" s="56"/>
      <c r="E38" s="56"/>
      <c r="F38" s="56"/>
      <c r="G38" s="56"/>
      <c r="H38" s="56"/>
      <c r="I38" s="56"/>
      <c r="J38" s="56"/>
      <c r="K38" s="56"/>
    </row>
    <row r="39" spans="1:11" x14ac:dyDescent="0.25">
      <c r="A39" s="56"/>
      <c r="B39" s="56"/>
      <c r="C39" s="56"/>
      <c r="D39" s="56"/>
      <c r="E39" s="56"/>
      <c r="F39" s="56"/>
      <c r="G39" s="56"/>
      <c r="H39" s="56"/>
      <c r="I39" s="56"/>
      <c r="J39" s="56"/>
      <c r="K39" s="56"/>
    </row>
    <row r="40" spans="1:11" x14ac:dyDescent="0.25">
      <c r="A40" s="56"/>
      <c r="B40" s="56"/>
      <c r="C40" s="56"/>
      <c r="D40" s="56"/>
      <c r="E40" s="56"/>
      <c r="F40" s="56"/>
      <c r="G40" s="56"/>
      <c r="H40" s="56"/>
      <c r="I40" s="56"/>
      <c r="J40" s="56"/>
      <c r="K40" s="56"/>
    </row>
  </sheetData>
  <mergeCells count="18">
    <mergeCell ref="A3:G3"/>
    <mergeCell ref="A10:F10"/>
    <mergeCell ref="A16:B16"/>
    <mergeCell ref="A17:B17"/>
    <mergeCell ref="A1:G1"/>
    <mergeCell ref="A7:F7"/>
    <mergeCell ref="A8:F8"/>
    <mergeCell ref="A9:F9"/>
    <mergeCell ref="D14:G14"/>
    <mergeCell ref="A20:C20"/>
    <mergeCell ref="A5:G5"/>
    <mergeCell ref="A30:G30"/>
    <mergeCell ref="A18:C18"/>
    <mergeCell ref="D16:G16"/>
    <mergeCell ref="E18:G18"/>
    <mergeCell ref="E20:G20"/>
    <mergeCell ref="A24:G24"/>
    <mergeCell ref="A11:F11"/>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workbookViewId="0">
      <selection activeCell="H19" sqref="H19"/>
    </sheetView>
  </sheetViews>
  <sheetFormatPr baseColWidth="10" defaultRowHeight="15" x14ac:dyDescent="0.25"/>
  <cols>
    <col min="1" max="1" width="15.5703125" customWidth="1"/>
    <col min="3" max="3" width="14.85546875" customWidth="1"/>
    <col min="5" max="5" width="12.7109375" customWidth="1"/>
    <col min="6" max="6" width="12.42578125" customWidth="1"/>
    <col min="7" max="7" width="14.5703125" bestFit="1" customWidth="1"/>
  </cols>
  <sheetData>
    <row r="1" spans="1:11" ht="27" thickBot="1" x14ac:dyDescent="0.45">
      <c r="A1" s="258" t="s">
        <v>185</v>
      </c>
      <c r="B1" s="259"/>
      <c r="C1" s="259"/>
      <c r="D1" s="259"/>
      <c r="E1" s="259"/>
      <c r="F1" s="259"/>
      <c r="G1" s="260"/>
      <c r="H1" s="56"/>
      <c r="I1" s="56"/>
      <c r="J1" s="56"/>
      <c r="K1" s="56"/>
    </row>
    <row r="2" spans="1:11" ht="15.75" thickBot="1" x14ac:dyDescent="0.3">
      <c r="A2" s="21"/>
      <c r="B2" s="21"/>
      <c r="C2" s="21"/>
      <c r="D2" s="21"/>
      <c r="E2" s="21"/>
      <c r="F2" s="21"/>
      <c r="G2" s="21"/>
      <c r="H2" s="56"/>
      <c r="I2" s="56"/>
      <c r="J2" s="56"/>
      <c r="K2" s="56"/>
    </row>
    <row r="3" spans="1:11" ht="15.75" thickBot="1" x14ac:dyDescent="0.3">
      <c r="A3" s="214" t="s">
        <v>176</v>
      </c>
      <c r="B3" s="215"/>
      <c r="C3" s="215"/>
      <c r="D3" s="215"/>
      <c r="E3" s="215"/>
      <c r="F3" s="215"/>
      <c r="G3" s="216"/>
      <c r="H3" s="56"/>
      <c r="I3" s="56"/>
      <c r="J3" s="56"/>
      <c r="K3" s="56"/>
    </row>
    <row r="4" spans="1:11" x14ac:dyDescent="0.25">
      <c r="A4" s="21"/>
      <c r="B4" s="21"/>
      <c r="C4" s="21"/>
      <c r="D4" s="21"/>
      <c r="E4" s="21"/>
      <c r="F4" s="21"/>
      <c r="G4" s="21"/>
      <c r="H4" s="56"/>
      <c r="I4" s="56"/>
      <c r="J4" s="56"/>
      <c r="K4" s="56"/>
    </row>
    <row r="5" spans="1:11" ht="29.25" customHeight="1" x14ac:dyDescent="0.25">
      <c r="A5" s="264" t="s">
        <v>194</v>
      </c>
      <c r="B5" s="265"/>
      <c r="C5" s="265"/>
      <c r="D5" s="265"/>
      <c r="E5" s="265"/>
      <c r="F5" s="265"/>
      <c r="G5" s="266"/>
      <c r="H5" s="56"/>
      <c r="I5" s="56"/>
      <c r="J5" s="56"/>
      <c r="K5" s="56"/>
    </row>
    <row r="6" spans="1:11" x14ac:dyDescent="0.25">
      <c r="A6" s="21"/>
      <c r="B6" s="21"/>
      <c r="C6" s="21"/>
      <c r="D6" s="21"/>
      <c r="E6" s="21"/>
      <c r="F6" s="21"/>
      <c r="G6" s="21"/>
      <c r="H6" s="56"/>
      <c r="I6" s="56"/>
      <c r="J6" s="56"/>
      <c r="K6" s="56"/>
    </row>
    <row r="7" spans="1:11" x14ac:dyDescent="0.25">
      <c r="A7" s="246" t="s">
        <v>152</v>
      </c>
      <c r="B7" s="246"/>
      <c r="C7" s="246"/>
      <c r="D7" s="246"/>
      <c r="E7" s="246"/>
      <c r="F7" s="246"/>
      <c r="G7" s="49">
        <v>36000</v>
      </c>
      <c r="H7" s="56"/>
      <c r="I7" s="56"/>
      <c r="J7" s="56"/>
      <c r="K7" s="56"/>
    </row>
    <row r="8" spans="1:11" x14ac:dyDescent="0.25">
      <c r="A8" s="246" t="s">
        <v>153</v>
      </c>
      <c r="B8" s="246"/>
      <c r="C8" s="246"/>
      <c r="D8" s="246"/>
      <c r="E8" s="246"/>
      <c r="F8" s="246"/>
      <c r="G8" s="49">
        <v>11700</v>
      </c>
      <c r="H8" s="56"/>
      <c r="I8" s="56"/>
      <c r="J8" s="56"/>
      <c r="K8" s="56"/>
    </row>
    <row r="9" spans="1:11" x14ac:dyDescent="0.25">
      <c r="A9" s="246" t="s">
        <v>184</v>
      </c>
      <c r="B9" s="246"/>
      <c r="C9" s="246"/>
      <c r="D9" s="246"/>
      <c r="E9" s="246"/>
      <c r="F9" s="246"/>
      <c r="G9" s="49">
        <v>6000</v>
      </c>
      <c r="H9" s="56"/>
      <c r="I9" s="56"/>
      <c r="J9" s="56"/>
      <c r="K9" s="56"/>
    </row>
    <row r="10" spans="1:11" x14ac:dyDescent="0.25">
      <c r="A10" s="246" t="s">
        <v>151</v>
      </c>
      <c r="B10" s="246"/>
      <c r="C10" s="246"/>
      <c r="D10" s="246"/>
      <c r="E10" s="246"/>
      <c r="F10" s="246"/>
      <c r="G10" s="49">
        <v>150000</v>
      </c>
      <c r="H10" s="56"/>
      <c r="I10" s="56"/>
      <c r="J10" s="56"/>
      <c r="K10" s="56"/>
    </row>
    <row r="11" spans="1:11" x14ac:dyDescent="0.25">
      <c r="A11" s="246" t="s">
        <v>31</v>
      </c>
      <c r="B11" s="246"/>
      <c r="C11" s="246"/>
      <c r="D11" s="246"/>
      <c r="E11" s="246"/>
      <c r="F11" s="246"/>
      <c r="G11" s="50">
        <v>12</v>
      </c>
      <c r="H11" s="56"/>
      <c r="I11" s="56"/>
      <c r="J11" s="56"/>
      <c r="K11" s="56"/>
    </row>
    <row r="12" spans="1:11" x14ac:dyDescent="0.25">
      <c r="A12" s="255" t="s">
        <v>154</v>
      </c>
      <c r="B12" s="256"/>
      <c r="C12" s="256"/>
      <c r="D12" s="256"/>
      <c r="E12" s="256"/>
      <c r="F12" s="257"/>
      <c r="G12" s="21"/>
      <c r="H12" s="56"/>
      <c r="I12" s="56"/>
      <c r="J12" s="56"/>
      <c r="K12" s="56"/>
    </row>
    <row r="13" spans="1:11" x14ac:dyDescent="0.25">
      <c r="A13" s="21"/>
      <c r="B13" s="51" t="s">
        <v>157</v>
      </c>
      <c r="C13" s="51" t="s">
        <v>158</v>
      </c>
      <c r="D13" s="21"/>
      <c r="E13" s="21"/>
      <c r="F13" s="21"/>
      <c r="G13" s="21"/>
      <c r="H13" s="56"/>
      <c r="I13" s="56"/>
      <c r="J13" s="56"/>
      <c r="K13" s="56"/>
    </row>
    <row r="14" spans="1:11" x14ac:dyDescent="0.25">
      <c r="A14" s="52" t="s">
        <v>155</v>
      </c>
      <c r="B14" s="112">
        <v>0.5</v>
      </c>
      <c r="C14" s="53">
        <f>G10*B14</f>
        <v>75000</v>
      </c>
      <c r="D14" s="21"/>
      <c r="E14" s="21"/>
      <c r="F14" s="21"/>
      <c r="G14" s="21"/>
      <c r="H14" s="56"/>
      <c r="I14" s="56"/>
      <c r="J14" s="56"/>
      <c r="K14" s="56"/>
    </row>
    <row r="15" spans="1:11" x14ac:dyDescent="0.25">
      <c r="A15" s="52" t="s">
        <v>156</v>
      </c>
      <c r="B15" s="112">
        <v>0.5</v>
      </c>
      <c r="C15" s="53">
        <f>G10*B15</f>
        <v>75000</v>
      </c>
      <c r="D15" s="21"/>
      <c r="E15" s="21"/>
      <c r="F15" s="21"/>
      <c r="G15" s="21"/>
      <c r="H15" s="56"/>
      <c r="I15" s="56"/>
      <c r="J15" s="56"/>
      <c r="K15" s="56"/>
    </row>
    <row r="16" spans="1:11" x14ac:dyDescent="0.25">
      <c r="A16" s="21"/>
      <c r="B16" s="21"/>
      <c r="C16" s="21"/>
      <c r="D16" s="21"/>
      <c r="E16" s="21"/>
      <c r="F16" s="21"/>
      <c r="G16" s="21"/>
      <c r="H16" s="56"/>
      <c r="I16" s="56"/>
      <c r="J16" s="56"/>
      <c r="K16" s="56"/>
    </row>
    <row r="17" spans="1:11" x14ac:dyDescent="0.25">
      <c r="A17" s="246" t="s">
        <v>159</v>
      </c>
      <c r="B17" s="246"/>
      <c r="C17" s="112">
        <v>0.05</v>
      </c>
      <c r="D17" s="248" t="s">
        <v>171</v>
      </c>
      <c r="E17" s="249"/>
      <c r="F17" s="249"/>
      <c r="G17" s="250"/>
      <c r="H17" s="56"/>
      <c r="I17" s="56"/>
      <c r="J17" s="56"/>
      <c r="K17" s="56"/>
    </row>
    <row r="18" spans="1:11" x14ac:dyDescent="0.25">
      <c r="A18" s="246" t="s">
        <v>160</v>
      </c>
      <c r="B18" s="246"/>
      <c r="C18" s="113">
        <v>0.02</v>
      </c>
      <c r="D18" s="21"/>
      <c r="E18" s="21"/>
      <c r="F18" s="21"/>
      <c r="G18" s="21"/>
      <c r="H18" s="56"/>
      <c r="I18" s="56"/>
      <c r="J18" s="56"/>
      <c r="K18" s="56"/>
    </row>
    <row r="19" spans="1:11" ht="35.25" customHeight="1" x14ac:dyDescent="0.25">
      <c r="A19" s="243" t="s">
        <v>163</v>
      </c>
      <c r="B19" s="244"/>
      <c r="C19" s="245"/>
      <c r="D19" s="54">
        <f>(C14*C18+C15*C17)/(C14+C15)</f>
        <v>3.5000000000000003E-2</v>
      </c>
      <c r="E19" s="251" t="s">
        <v>172</v>
      </c>
      <c r="F19" s="252"/>
      <c r="G19" s="253"/>
      <c r="H19" s="56"/>
      <c r="I19" s="56"/>
      <c r="J19" s="56"/>
      <c r="K19" s="56"/>
    </row>
    <row r="20" spans="1:11" x14ac:dyDescent="0.25">
      <c r="A20" s="21"/>
      <c r="B20" s="21"/>
      <c r="C20" s="21"/>
      <c r="D20" s="21"/>
      <c r="E20" s="21"/>
      <c r="F20" s="21"/>
      <c r="G20" s="21"/>
      <c r="H20" s="56"/>
      <c r="I20" s="56"/>
      <c r="J20" s="56"/>
      <c r="K20" s="56"/>
    </row>
    <row r="21" spans="1:11" ht="35.25" customHeight="1" x14ac:dyDescent="0.25">
      <c r="A21" s="243" t="s">
        <v>161</v>
      </c>
      <c r="B21" s="244"/>
      <c r="C21" s="245"/>
      <c r="D21" s="116">
        <v>12</v>
      </c>
      <c r="E21" s="251" t="s">
        <v>174</v>
      </c>
      <c r="F21" s="252"/>
      <c r="G21" s="253"/>
      <c r="H21" s="56"/>
      <c r="I21" s="56"/>
      <c r="J21" s="56"/>
      <c r="K21" s="56"/>
    </row>
    <row r="22" spans="1:11" x14ac:dyDescent="0.25">
      <c r="A22" s="21" t="s">
        <v>173</v>
      </c>
      <c r="B22" s="21"/>
      <c r="C22" s="21"/>
      <c r="D22" s="21"/>
      <c r="E22" s="21"/>
      <c r="F22" s="21"/>
      <c r="G22" s="21"/>
      <c r="H22" s="56"/>
      <c r="I22" s="56"/>
      <c r="J22" s="56"/>
      <c r="K22" s="56"/>
    </row>
    <row r="23" spans="1:11" x14ac:dyDescent="0.25">
      <c r="A23" s="21"/>
      <c r="B23" s="21"/>
      <c r="C23" s="21"/>
      <c r="D23" s="21"/>
      <c r="E23" s="21"/>
      <c r="F23" s="21"/>
      <c r="G23" s="21"/>
      <c r="H23" s="56"/>
      <c r="I23" s="56"/>
      <c r="J23" s="56"/>
      <c r="K23" s="56"/>
    </row>
    <row r="24" spans="1:11" x14ac:dyDescent="0.25">
      <c r="A24" s="21"/>
      <c r="B24" s="21"/>
      <c r="C24" s="21"/>
      <c r="D24" s="21"/>
      <c r="E24" s="21"/>
      <c r="F24" s="21"/>
      <c r="G24" s="21"/>
      <c r="H24" s="56"/>
      <c r="I24" s="56"/>
      <c r="J24" s="56"/>
      <c r="K24" s="56"/>
    </row>
    <row r="25" spans="1:11" ht="15.75" x14ac:dyDescent="0.25">
      <c r="A25" s="254" t="s">
        <v>162</v>
      </c>
      <c r="B25" s="254"/>
      <c r="C25" s="254"/>
      <c r="D25" s="254"/>
      <c r="E25" s="254"/>
      <c r="F25" s="254"/>
      <c r="G25" s="254"/>
      <c r="H25" s="56"/>
      <c r="I25" s="56"/>
      <c r="J25" s="56"/>
      <c r="K25" s="56"/>
    </row>
    <row r="26" spans="1:11" x14ac:dyDescent="0.25">
      <c r="A26" s="21"/>
      <c r="B26" s="21"/>
      <c r="C26" s="21"/>
      <c r="D26" s="21"/>
      <c r="E26" s="21"/>
      <c r="F26" s="21"/>
      <c r="G26" s="21"/>
      <c r="H26" s="56"/>
      <c r="I26" s="56"/>
      <c r="J26" s="56"/>
      <c r="K26" s="56"/>
    </row>
    <row r="27" spans="1:11" x14ac:dyDescent="0.25">
      <c r="A27" s="21" t="s">
        <v>164</v>
      </c>
      <c r="B27" s="21"/>
      <c r="C27" s="21"/>
      <c r="D27" s="21"/>
      <c r="E27" s="21"/>
      <c r="F27" s="21"/>
      <c r="G27" s="21"/>
      <c r="H27" s="56"/>
      <c r="I27" s="56"/>
      <c r="J27" s="56"/>
      <c r="K27" s="56"/>
    </row>
    <row r="28" spans="1:11" x14ac:dyDescent="0.25">
      <c r="A28" s="21" t="s">
        <v>246</v>
      </c>
      <c r="B28" s="21"/>
      <c r="C28" s="21"/>
      <c r="D28" s="21"/>
      <c r="E28" s="21"/>
      <c r="F28" s="21"/>
      <c r="G28" s="21"/>
      <c r="H28" s="56"/>
      <c r="I28" s="56"/>
      <c r="J28" s="56"/>
      <c r="K28" s="56"/>
    </row>
    <row r="29" spans="1:11" x14ac:dyDescent="0.25">
      <c r="A29" s="21" t="s">
        <v>166</v>
      </c>
      <c r="B29" s="21"/>
      <c r="C29" s="21"/>
      <c r="D29" s="21"/>
      <c r="E29" s="21"/>
      <c r="F29" s="21"/>
      <c r="G29" s="21"/>
      <c r="H29" s="56"/>
      <c r="I29" s="56"/>
      <c r="J29" s="56"/>
      <c r="K29" s="56"/>
    </row>
    <row r="30" spans="1:11" x14ac:dyDescent="0.25">
      <c r="A30" s="21" t="s">
        <v>180</v>
      </c>
      <c r="B30" s="21"/>
      <c r="C30" s="21"/>
      <c r="D30" s="21"/>
      <c r="E30" s="21"/>
      <c r="F30" s="21"/>
      <c r="G30" s="21"/>
      <c r="H30" s="56"/>
      <c r="I30" s="56"/>
      <c r="J30" s="56"/>
      <c r="K30" s="56"/>
    </row>
    <row r="31" spans="1:11" ht="17.25" customHeight="1" x14ac:dyDescent="0.25">
      <c r="A31" s="247" t="s">
        <v>178</v>
      </c>
      <c r="B31" s="247"/>
      <c r="C31" s="247"/>
      <c r="D31" s="247"/>
      <c r="E31" s="247"/>
      <c r="F31" s="247"/>
      <c r="G31" s="247"/>
      <c r="H31" s="56"/>
      <c r="I31" s="56"/>
      <c r="J31" s="56"/>
      <c r="K31" s="56"/>
    </row>
    <row r="32" spans="1:11" x14ac:dyDescent="0.25">
      <c r="A32" s="21" t="s">
        <v>248</v>
      </c>
      <c r="B32" s="21"/>
      <c r="C32" s="21"/>
      <c r="D32" s="21"/>
      <c r="E32" s="21"/>
      <c r="F32" s="21"/>
      <c r="G32" s="21"/>
      <c r="H32" s="56"/>
      <c r="I32" s="56"/>
      <c r="J32" s="56"/>
      <c r="K32" s="56"/>
    </row>
    <row r="33" spans="1:11" x14ac:dyDescent="0.25">
      <c r="A33" s="21"/>
      <c r="B33" s="21"/>
      <c r="C33" s="21"/>
      <c r="D33" s="21"/>
      <c r="E33" s="21"/>
      <c r="F33" s="21"/>
      <c r="G33" s="21"/>
      <c r="H33" s="56"/>
      <c r="I33" s="56"/>
      <c r="J33" s="56"/>
      <c r="K33" s="56"/>
    </row>
    <row r="34" spans="1:11" x14ac:dyDescent="0.25">
      <c r="A34" s="21" t="s">
        <v>195</v>
      </c>
      <c r="B34" s="21"/>
      <c r="C34" s="21"/>
      <c r="D34" s="21"/>
      <c r="E34" s="21"/>
      <c r="F34" s="21"/>
      <c r="G34" s="21"/>
      <c r="H34" s="56"/>
      <c r="I34" s="56"/>
      <c r="J34" s="56"/>
      <c r="K34" s="56"/>
    </row>
    <row r="35" spans="1:11" x14ac:dyDescent="0.25">
      <c r="A35" s="21" t="s">
        <v>196</v>
      </c>
      <c r="B35" s="21"/>
      <c r="C35" s="21"/>
      <c r="D35" s="21"/>
      <c r="E35" s="21"/>
      <c r="F35" s="21"/>
      <c r="G35" s="21"/>
      <c r="H35" s="56"/>
      <c r="I35" s="56"/>
      <c r="J35" s="56"/>
      <c r="K35" s="56"/>
    </row>
    <row r="36" spans="1:11" x14ac:dyDescent="0.25">
      <c r="A36" s="56"/>
      <c r="B36" s="56"/>
      <c r="C36" s="56"/>
      <c r="D36" s="56"/>
      <c r="E36" s="56"/>
      <c r="F36" s="56"/>
      <c r="G36" s="56"/>
      <c r="H36" s="56"/>
      <c r="I36" s="56"/>
      <c r="J36" s="56"/>
      <c r="K36" s="56"/>
    </row>
    <row r="37" spans="1:11" x14ac:dyDescent="0.25">
      <c r="A37" s="56"/>
      <c r="B37" s="56"/>
      <c r="C37" s="56"/>
      <c r="D37" s="56"/>
      <c r="E37" s="56"/>
      <c r="F37" s="56"/>
      <c r="G37" s="56"/>
      <c r="H37" s="56"/>
      <c r="I37" s="56"/>
      <c r="J37" s="56"/>
      <c r="K37" s="56"/>
    </row>
    <row r="38" spans="1:11" x14ac:dyDescent="0.25">
      <c r="A38" s="56"/>
      <c r="B38" s="56"/>
      <c r="C38" s="56"/>
      <c r="D38" s="56"/>
      <c r="E38" s="56"/>
      <c r="F38" s="56"/>
      <c r="G38" s="56"/>
      <c r="H38" s="56"/>
      <c r="I38" s="56"/>
      <c r="J38" s="56"/>
      <c r="K38" s="56"/>
    </row>
    <row r="39" spans="1:11" x14ac:dyDescent="0.25">
      <c r="A39" s="56"/>
      <c r="B39" s="56"/>
      <c r="C39" s="56"/>
      <c r="D39" s="56"/>
      <c r="E39" s="56"/>
      <c r="F39" s="56"/>
      <c r="G39" s="56"/>
      <c r="H39" s="56"/>
      <c r="I39" s="56"/>
      <c r="J39" s="56"/>
      <c r="K39" s="56"/>
    </row>
    <row r="40" spans="1:11" x14ac:dyDescent="0.25">
      <c r="A40" s="56"/>
      <c r="B40" s="56"/>
      <c r="C40" s="56"/>
      <c r="D40" s="56"/>
      <c r="E40" s="56"/>
      <c r="F40" s="56"/>
      <c r="G40" s="56"/>
      <c r="H40" s="56"/>
      <c r="I40" s="56"/>
      <c r="J40" s="56"/>
      <c r="K40" s="56"/>
    </row>
  </sheetData>
  <mergeCells count="18">
    <mergeCell ref="A9:F9"/>
    <mergeCell ref="A1:G1"/>
    <mergeCell ref="A3:G3"/>
    <mergeCell ref="A5:G5"/>
    <mergeCell ref="A7:F7"/>
    <mergeCell ref="A8:F8"/>
    <mergeCell ref="A31:G31"/>
    <mergeCell ref="A10:F10"/>
    <mergeCell ref="A11:F11"/>
    <mergeCell ref="A12:F12"/>
    <mergeCell ref="A17:B17"/>
    <mergeCell ref="D17:G17"/>
    <mergeCell ref="A18:B18"/>
    <mergeCell ref="A19:C19"/>
    <mergeCell ref="E19:G19"/>
    <mergeCell ref="A21:C21"/>
    <mergeCell ref="E21:G21"/>
    <mergeCell ref="A25:G25"/>
  </mergeCells>
  <pageMargins left="0.70866141732283472" right="0.70866141732283472" top="0.78740157480314965" bottom="0.78740157480314965"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Gliederung</vt:lpstr>
      <vt:lpstr>1 Allgemeines und Einführung</vt:lpstr>
      <vt:lpstr>2 Kapitalwertformel u 2.1</vt:lpstr>
      <vt:lpstr>2.2 Berechnungen Kapitalwert</vt:lpstr>
      <vt:lpstr>3 interne Zinsfußmethode</vt:lpstr>
      <vt:lpstr>4 Kapitaldienst</vt:lpstr>
      <vt:lpstr>5 Finanzplanung</vt:lpstr>
      <vt:lpstr>6 Aufgabenstellung 1</vt:lpstr>
      <vt:lpstr>6 Aufgabenstellung 2</vt:lpstr>
      <vt:lpstr>'1 Allgemeines und Einführung'!Druckbereich</vt:lpstr>
      <vt:lpstr>'2 Kapitalwertformel u 2.1'!Druckbereich</vt:lpstr>
      <vt:lpstr>'3 interne Zinsfußmethode'!Druckbereich</vt:lpstr>
      <vt:lpstr>'5 Finanzplanung'!Druckbereich</vt:lpstr>
      <vt:lpstr>'6 Aufgabenstellung 1'!Druckbereich</vt:lpstr>
      <vt:lpstr>'6 Aufgabenstellung 2'!Druckbereich</vt:lpstr>
      <vt:lpstr>Gliederung!Druckbereich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roman.eibensteiner</dc:creator>
  <cp:lastModifiedBy>Eibensteiner  Roman</cp:lastModifiedBy>
  <cp:lastPrinted>2015-11-13T09:11:43Z</cp:lastPrinted>
  <dcterms:created xsi:type="dcterms:W3CDTF">2015-08-28T08:45:14Z</dcterms:created>
  <dcterms:modified xsi:type="dcterms:W3CDTF">2015-11-16T13:32:44Z</dcterms:modified>
</cp:coreProperties>
</file>