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75" activeTab="0"/>
  </bookViews>
  <sheets>
    <sheet name="PV Seite 1" sheetId="1" r:id="rId1"/>
    <sheet name="PV Seite 2" sheetId="2" r:id="rId2"/>
    <sheet name="PV Seite 3" sheetId="3" r:id="rId3"/>
    <sheet name="Übungsbeispiel Seite 4" sheetId="4" r:id="rId4"/>
    <sheet name="LÖS Übung Seite 5" sheetId="5" r:id="rId5"/>
    <sheet name="LÖS Übung Seite 6" sheetId="6" r:id="rId6"/>
    <sheet name="Kontenplan Seite 7" sheetId="7" r:id="rId7"/>
  </sheets>
  <definedNames>
    <definedName name="_xlnm.Print_Area" localSheetId="6">'Kontenplan Seite 7'!$A$1:$C$20</definedName>
    <definedName name="_xlnm.Print_Area" localSheetId="4">'LÖS Übung Seite 5'!$A$1:$I$47</definedName>
    <definedName name="_xlnm.Print_Area" localSheetId="5">'LÖS Übung Seite 6'!$A$1:$I$50</definedName>
    <definedName name="_xlnm.Print_Area" localSheetId="0">'PV Seite 1'!$A$1:$I$26</definedName>
    <definedName name="_xlnm.Print_Area" localSheetId="1">'PV Seite 2'!$A$1:$I$59</definedName>
    <definedName name="_xlnm.Print_Area" localSheetId="2">'PV Seite 3'!$A$1:$I$50</definedName>
    <definedName name="_xlnm.Print_Area" localSheetId="3">'Übungsbeispiel Seite 4'!$A$1:$G$42</definedName>
  </definedNames>
  <calcPr fullCalcOnLoad="1"/>
</workbook>
</file>

<file path=xl/sharedStrings.xml><?xml version="1.0" encoding="utf-8"?>
<sst xmlns="http://schemas.openxmlformats.org/spreadsheetml/2006/main" count="281" uniqueCount="163">
  <si>
    <t>1. Begriffe und Abkürzungen</t>
  </si>
  <si>
    <t>Bruttobezug</t>
  </si>
  <si>
    <t>D N A -SV</t>
  </si>
  <si>
    <t>LSt</t>
  </si>
  <si>
    <t>AZB</t>
  </si>
  <si>
    <t>Dienstnehmeranteil zur Sozialversicherung</t>
  </si>
  <si>
    <t>Sozialversicherung der Dienstnehmer</t>
  </si>
  <si>
    <t>Lohnsteuer</t>
  </si>
  <si>
    <t>Auszahlungsbetrag</t>
  </si>
  <si>
    <t>Monatslohnzettel</t>
  </si>
  <si>
    <t>Lohnzettel</t>
  </si>
  <si>
    <t>Lohn- bzw Gehaltsabhängige Abgaben des Dienstgebers</t>
  </si>
  <si>
    <t>DGA SV</t>
  </si>
  <si>
    <t>Dienstgeberanteil SV</t>
  </si>
  <si>
    <t xml:space="preserve">ist Aufwand (Personalaufwand) und Verbindlichkeit gegenüber der ÖGK für das Unternehmen. </t>
  </si>
  <si>
    <t>Dienstgeberbeitrag zum Familienlasten-ausgleichsfond</t>
  </si>
  <si>
    <t>DB</t>
  </si>
  <si>
    <t xml:space="preserve">ist Aufwand (Personalaufwand) und Verbindlichkeit gegenüber dem FA (Finanzamt) für das Unternehmen. </t>
  </si>
  <si>
    <t>Dienstgeberzuschlag</t>
  </si>
  <si>
    <t>DZ</t>
  </si>
  <si>
    <t>Kommunalsteuer</t>
  </si>
  <si>
    <t>Kommst</t>
  </si>
  <si>
    <t xml:space="preserve">ist Aufwand (Personalaufwand) und Verbindlichkeit gegenüber der Gemeinde/Stadt für das Unternehmen. </t>
  </si>
  <si>
    <t>Mitarbeitervorsorge</t>
  </si>
  <si>
    <t>Anmeldung Mitarbeiter</t>
  </si>
  <si>
    <t>Der Mitarbeiter ist mit Arbeitsbeginn anzumelden bei der ÖGK mittels ELDA (Elektronisches Datenaustauschsystem der ÖGK)</t>
  </si>
  <si>
    <t>Monatliche Beitragsgrundlagen-meldung</t>
  </si>
  <si>
    <t>Fälligkeiten</t>
  </si>
  <si>
    <t>Abrechnung und Verbuchung laufender Bezuge (Löhne und Gehälter) im Unternehmen.</t>
  </si>
  <si>
    <t>2. Abrechung eines laufenden Bezuges</t>
  </si>
  <si>
    <t>Die Abrechnung läuft nach folgenden Schritten ab:</t>
  </si>
  <si>
    <t>Der Bruttobezug wird aus den Vereinbarungen im Arbeitvertrag (=Dienstzettel) ermittelt.</t>
  </si>
  <si>
    <t>Der Bruttobezug muss auch den kollektivvertraglichen Bestimmungen entsprechen.</t>
  </si>
  <si>
    <t>In den Beispielen für dieses Lernpaket wird der Bruttobezug immer angegeben.</t>
  </si>
  <si>
    <t>abgerechnet werden.</t>
  </si>
  <si>
    <t>Der Mitarbeiter weist keine besonderen Merkmale auf, die für die Abrechnung relevant wären ( z. B. Alleinverdiener, Pendler etc.)</t>
  </si>
  <si>
    <t>Basis fü die Berechnung ist der Bruttobezug</t>
  </si>
  <si>
    <t>Der %-Wert wird aus der Tabelle entnommen.</t>
  </si>
  <si>
    <t>S V-D N A</t>
  </si>
  <si>
    <t>SV D N A</t>
  </si>
  <si>
    <t>Dazu ist es notwendig die LSt-Bemessungsgrundlage für das Monat zu ermitteln</t>
  </si>
  <si>
    <t>Bruttobezug - SV D N A = BMGL</t>
  </si>
  <si>
    <t>lt. Tabelle fallen wir in den Bereich                                                           zwischen 1 605,51 _ 2 683,92</t>
  </si>
  <si>
    <t xml:space="preserve">daher wenden wir den Grenzsteuersatz von </t>
  </si>
  <si>
    <t>an</t>
  </si>
  <si>
    <t>durch Multiplikation erhalten wir den Wert</t>
  </si>
  <si>
    <t>davon wird der Betrag in der Splate: Abzug ohne AVAB/AEAB abgezogen</t>
  </si>
  <si>
    <t>Das Ergebenis stellt die LSt für diesen Fall für das Monat dar</t>
  </si>
  <si>
    <t>www.gv.at</t>
  </si>
  <si>
    <t>Berechnungsprogramme</t>
  </si>
  <si>
    <t>Brutto/Nettorechner</t>
  </si>
  <si>
    <t>Eingabe</t>
  </si>
  <si>
    <t>Das Ergebnis unserer Berechnung wird durch das Ergebnis im Brutto-Netto-Rechner bestätigt.</t>
  </si>
  <si>
    <t>2.3 Ermittlung der LSt</t>
  </si>
  <si>
    <t>2.1 Ermittlung des Bruttobezuges</t>
  </si>
  <si>
    <t>2.2 Ermittlung des SV D N A</t>
  </si>
  <si>
    <t>2.4 Ermittlung des AZB</t>
  </si>
  <si>
    <t>Der AZB (=Auszahlungbetrag) ist jener Betrag, der am Gehaltskonto des Mitarbeiters gutgeschrieben wird.</t>
  </si>
  <si>
    <t>Der AZB wird wie folgt berechnet.</t>
  </si>
  <si>
    <t>Diese Informationen stehen auch am Monatslohnzettel.</t>
  </si>
  <si>
    <t>2.5 Buchungsanweisung zum Monatlohnzettl</t>
  </si>
  <si>
    <t>Konto</t>
  </si>
  <si>
    <t>SOLL</t>
  </si>
  <si>
    <t>HABEN</t>
  </si>
  <si>
    <t>Bezeichnung des Kontos</t>
  </si>
  <si>
    <t>Verb. FA</t>
  </si>
  <si>
    <t>Verb. ÖGK</t>
  </si>
  <si>
    <t>Verb. Mitarbeiter</t>
  </si>
  <si>
    <t>Gehälter</t>
  </si>
  <si>
    <t>Der Beleg dazu ist ein SO .. Beleg</t>
  </si>
  <si>
    <t>Es soll ein Mitarbeiter mit einem Bruttobezug von</t>
  </si>
  <si>
    <t>Kontenplan zur Verbuchung von Löhnen und Gehältern</t>
  </si>
  <si>
    <t>DB Angestellte</t>
  </si>
  <si>
    <t>Kommst Angestellte</t>
  </si>
  <si>
    <t>Kommunalsteuer Arbeiter</t>
  </si>
  <si>
    <t>Löhne</t>
  </si>
  <si>
    <t>MVB Arbeiter</t>
  </si>
  <si>
    <t>MVB Angestellte</t>
  </si>
  <si>
    <t>Gesetzlicher Sozialaufwand Arbeiter</t>
  </si>
  <si>
    <t>DB Arbeiter</t>
  </si>
  <si>
    <t>DZ Arbeiter</t>
  </si>
  <si>
    <t>DZ Angestellte</t>
  </si>
  <si>
    <t>Verr. Finanzamt (=FA)</t>
  </si>
  <si>
    <t>Verr. ÖGK</t>
  </si>
  <si>
    <t>Verr. Gemeinde</t>
  </si>
  <si>
    <t>Verr. Mitarbeiter</t>
  </si>
  <si>
    <t>Bankkonto (Giro)</t>
  </si>
  <si>
    <t>Der Mitarbeiter ist im Angestelltenverhältnis im Unternehmen beschäftigt.</t>
  </si>
  <si>
    <t>% Satz (Werte aus der Tabelle)</t>
  </si>
  <si>
    <t>Basis (=Bruttobezug)</t>
  </si>
  <si>
    <t>Betrag</t>
  </si>
  <si>
    <t>Summe</t>
  </si>
  <si>
    <t xml:space="preserve">2.6 Ermittlung der lohn- bzw gehaltsabhängigen Abgaben des Dienstgebers </t>
  </si>
  <si>
    <t>Auf Basis des Bruttobezuges werden die lohn- und gehaltsabhängigen Abgaben des Dienstgebers ermittelt.</t>
  </si>
  <si>
    <t>Zusammensetzung:</t>
  </si>
  <si>
    <t>DGA SV +DB +DZ +Kommst + MVB</t>
  </si>
  <si>
    <t>Konto Nr:</t>
  </si>
  <si>
    <t>Kontobezeichung</t>
  </si>
  <si>
    <t>Gesetzlicher Sozialaufwand Angestellte</t>
  </si>
  <si>
    <t>MVB Angest.</t>
  </si>
  <si>
    <t>gesetzl Sozialaufw. Angest.</t>
  </si>
  <si>
    <t>DZ angestellte</t>
  </si>
  <si>
    <t>Kommst Angest.</t>
  </si>
  <si>
    <t>2.7 Buchungsanweisung zu den lohn- und gehaltsabhängigen Abgaben</t>
  </si>
  <si>
    <t>Lohn- bzw. gehaltsabhängigen Abgaben</t>
  </si>
  <si>
    <t>Personalaufwand</t>
  </si>
  <si>
    <t>2.8 Gesamtergebenisse aus der Personalabrechnung im Unternehmen</t>
  </si>
  <si>
    <t xml:space="preserve">Verbindlichkeit gegenüber Mitarbeiter </t>
  </si>
  <si>
    <t>Verbindlichkeit gegenüber FA (=LSt+DB+DZ)</t>
  </si>
  <si>
    <t>Verbindlichkeit gegenüber ÖGK (=D N A + DGA SV + MVB)</t>
  </si>
  <si>
    <t>Verbindlichkeit gegenüber Gemeinde</t>
  </si>
  <si>
    <t>Gesamt</t>
  </si>
  <si>
    <t>lfd. Bezug/Monat</t>
  </si>
  <si>
    <t>Fällig</t>
  </si>
  <si>
    <t>Monatsende</t>
  </si>
  <si>
    <t>15. des Folgemonats</t>
  </si>
  <si>
    <t>Kontrollrechnung aus dem Brutto-Nettorechner</t>
  </si>
  <si>
    <t>Kontrollrechnung Brutto/Nettorechner bmf.gv.at</t>
  </si>
  <si>
    <t>Übungsbeispiel zur Abrechnung eines laufenden Bezuges</t>
  </si>
  <si>
    <t>In einem Unternehmen wird ein Mitarbeiter als Arbeiter beschäftigt.</t>
  </si>
  <si>
    <t>Er erhält einen Bruttolohn von</t>
  </si>
  <si>
    <t>pro Monat</t>
  </si>
  <si>
    <t>Der Mitarbeiter weist keine besonderen Steuermerkmale auf.</t>
  </si>
  <si>
    <t>Das heißt er ist kein Alleinverdiener, hat keinen Anspruch auf Pendlerpauschale.</t>
  </si>
  <si>
    <t>Aufgaben:</t>
  </si>
  <si>
    <t>Abrechung des lfd. Bezuges und Ermittlung des AZB</t>
  </si>
  <si>
    <t>Buchungsanweisung für den laufenden Bezug</t>
  </si>
  <si>
    <t>Ermittlung des gesamten Personalaufwandes für das Monat</t>
  </si>
  <si>
    <t>Ermittlung der Verbindlichkeiten gegenüber Mitarbeiter, FA, ÖGK, Gemeinde und Fälligkeitstermine</t>
  </si>
  <si>
    <t>Hilfsmittel:</t>
  </si>
  <si>
    <t>Kontenplan lt. Vorlage.</t>
  </si>
  <si>
    <t>Neben den Bruttobezügen ist der Dienstgeber noch mit den lohn- bzw. gehaltsabhängigen Abgaben belastet. Diese setzen sich zusammen aus: DGA SV (=Dienstgerberanteil Sozialversicherung), DB (=Dienstgeberbeitrag zum Familienlastenausgleichsfond), DZ (=Dienstgeberzuschlag=ein Teil der Kammerumlage zur gewerblichen Wirtschaft= KU2), Kommunalsteuer (=KoSt=Kommst), Mitarbeitervorsorgebeitrag (=MVB) wird an die ÖGK einbezahlt und ist eine betriebliche Pensionsvorsorge für den Mitarbeiter durch das Unternhemen.</t>
  </si>
  <si>
    <t>MVB = BV</t>
  </si>
  <si>
    <t>mBGM</t>
  </si>
  <si>
    <t>Die Berchungsgrundlagen zur Ermittlung der Sozialversicherungsbeiträge (D N A - SV und DGA - SV sowie MVB) müssen bis zum 15. des Folgemonats mittels mBGM an die ÖGK übermittelt werden.</t>
  </si>
  <si>
    <t>Die ermittelten Steuern und Abgaben aus der Lohnverrechnung (Personalverrechnung) sind bis zum 15. des Folgemonats zu bezahlen.</t>
  </si>
  <si>
    <t>Die LSt in diesem Lernpaket wird mit Hilfe der Effektiv-Tarif-Monatslohnsteuertabelle (siehe Tabelle Personalverrechung für die Praxis - Aktuelles 2023) ermittelt.</t>
  </si>
  <si>
    <t>Diesen ermittelten Wert kontrolliern wir über den Brutto Netto Rechner des Finanzministeriums:</t>
  </si>
  <si>
    <t>Kontrolle der Abrechnung über Brutto-Netto-Rechner</t>
  </si>
  <si>
    <t>gesetzl Sozialaufw. Arbeiter</t>
  </si>
  <si>
    <t>Kommst Arbeiter</t>
  </si>
  <si>
    <t>Brutto-Nettorechner: www.bmf.gv.at</t>
  </si>
  <si>
    <t>Abrechnung und Verbuchung laufender Bezuge (Löhne und Gehälter) im Unternehmen. Lehrbeispiel</t>
  </si>
  <si>
    <t>Abrechnung und Verbuchung laufender Bezüge im Unternehmen (Übungsbeispiel).</t>
  </si>
  <si>
    <t>https://hoelzel.at/fachbeitrag/personalverrechnung</t>
  </si>
  <si>
    <t>Kontenplan zur Personalverrechnung</t>
  </si>
  <si>
    <t>Kontenplan zur Verbuchung von Löhnen und Gehältern Seite 7</t>
  </si>
  <si>
    <t>Zur Abrechnung von Löhnen und Gehältern sind vorerst einige wichtige Begriffe zu erklären. Dann erfolgt die Abrechnung und schlussendlich wird gezeigt wie die ermittelten Ergebnisse verbucht werden und welche Auswirkungen Sie im Unternehmen haben.</t>
  </si>
  <si>
    <t>LINK *1</t>
  </si>
  <si>
    <t>ist Aufwand (Personalaufwand) und Verbindlichkeit gegenüber dem FA (Finanzamt) für das Unternehmen. Entspricht auch der KU 2 (Teil der Kammerumlage zur gewerblichen Wirtschaft) für Gewerbetreibende. Fällt in einem landwirtschaftlichen Unternehmen nicht an.</t>
  </si>
  <si>
    <r>
      <t xml:space="preserve">Bei Bruttobezügen über 2 228.--€ lt Tabelle Personalverrechnung für die Praxis - Aktuelles 2023                                   18,12 %  </t>
    </r>
    <r>
      <rPr>
        <sz val="11"/>
        <color theme="1"/>
        <rFont val="Calibri"/>
        <family val="2"/>
      </rPr>
      <t>*1 siehe unten</t>
    </r>
  </si>
  <si>
    <t>In unseren Beispielen, die hier demonstriert werden, werden nur Bruttobezüge über 2228.--€ abgerechnset, da sonst Anpassungen beim % Satz für den SV D N A gemacht werden müssten (in der Tabelle sichtbar)</t>
  </si>
  <si>
    <t>Ermittlung der lohnabhängigen Abgaben für den Dienstgeber</t>
  </si>
  <si>
    <t>Buchungsanweisung für die lohnabhängigen Abgaben des Dienstgeber</t>
  </si>
  <si>
    <t xml:space="preserve"> Der Bruttobezug entspricht dem Lohn- bzw. Gehalt des/der Arbeitnehmers/in. Es kann auch der Begriff Bruttoentgelt verwendet werden. Arbeiter erhalten Lohn, Angestellte erhalten Gehalt.</t>
  </si>
  <si>
    <t>Die Sozialversicherung der Dienstnehmer/in wird vom Dienstnehmer/in und vom Dienstgeber (=Unternehmen) getragen. Daher gibt es einen Dienstnehmeranteil (=D N A-SV) und einen Dienstgeberanteil (=DGA-SV) zur Sozialversicherung. Die Beträge werden an die ÖGK (=österr. Gesundheitskasse) abgeführt.</t>
  </si>
  <si>
    <t>Die LSt ist eine Form der Einkommensteuer und fällt bei Einkünften aus unselbstständiger Tätigkeit an. In diesen Beispielen wird sie aus der Effektivtariftabelle lt Tabelle Personalverrechnung für die Praxis - Aktuelles 2023 ermittelt. Die gesetzlichen Bestimmungen dazu finden Sie in den §§33  und 66 EStG in der jeweils gültigen Fassung.</t>
  </si>
  <si>
    <t>Das ist die Abrechnung des Monatsbezuges des/der Dienstnehmers/in durch den Dienstgeber. Dort ist der Bruttobezug, D N A - SV, LSt und AZB sichtbar.</t>
  </si>
  <si>
    <t>Wird vom Bruttobezug der D N A - SV und die LSt abgezogen erhält man den Auszahlungsbetrag (=AZB), den der/die Dienstnehmer/in auf seinem/ihrem Gehaltskonto (=Girokonto Bank) gutgeschrieben bekommt.</t>
  </si>
  <si>
    <t>Tabelle: Personalverrechnung für die Preaxis - Aktuelles 2024</t>
  </si>
  <si>
    <t>Abrechnung von laufenden Bezügen im Unternehmen, Buchungen im Zusammenhang damit und Auswirkungen im Unternehmen</t>
  </si>
  <si>
    <t>Lernpaket</t>
  </si>
  <si>
    <t>Tabelle zu den Aktuellen Werten zur Personalverrechnung 2024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</si>
</sst>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0000"/>
    <numFmt numFmtId="166" formatCode="0.0000000"/>
    <numFmt numFmtId="167" formatCode="0.000000"/>
    <numFmt numFmtId="168" formatCode="0.00000"/>
    <numFmt numFmtId="169" formatCode="0.0000"/>
    <numFmt numFmtId="170" formatCode="0.000"/>
    <numFmt numFmtId="171" formatCode="_-* #,##0.0_-;\-* #,##0.0_-;_-* &quot;-&quot;??_-;_-@_-"/>
    <numFmt numFmtId="172" formatCode="_-* #,##0_-;\-* #,##0_-;_-* &quot;-&quot;??_-;_-@_-"/>
    <numFmt numFmtId="173" formatCode="_-[$€-C07]\ * #,##0.00_-;\-[$€-C07]\ * #,##0.00_-;_-[$€-C07]\ * &quot;-&quot;??_-;_-@_-"/>
    <numFmt numFmtId="174" formatCode="_-* #,##0.000_-;\-* #,##0.000_-;_-* &quot;-&quot;??_-;_-@_-"/>
  </numFmts>
  <fonts count="46">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6"/>
      <color indexed="8"/>
      <name val="Calibri"/>
      <family val="2"/>
    </font>
    <font>
      <b/>
      <sz val="14"/>
      <color indexed="8"/>
      <name val="Calibri"/>
      <family val="2"/>
    </font>
    <font>
      <b/>
      <sz val="12"/>
      <color indexed="8"/>
      <name val="Calibri"/>
      <family val="2"/>
    </font>
    <font>
      <sz val="12"/>
      <color indexed="8"/>
      <name val="Calibri"/>
      <family val="2"/>
    </font>
    <font>
      <sz val="14"/>
      <color indexed="8"/>
      <name val="Calibri"/>
      <family val="2"/>
    </font>
    <font>
      <b/>
      <sz val="1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6"/>
      <color theme="1"/>
      <name val="Calibri"/>
      <family val="2"/>
    </font>
    <font>
      <b/>
      <sz val="14"/>
      <color theme="1"/>
      <name val="Calibri"/>
      <family val="2"/>
    </font>
    <font>
      <b/>
      <sz val="12"/>
      <color theme="1"/>
      <name val="Calibri"/>
      <family val="2"/>
    </font>
    <font>
      <sz val="12"/>
      <color theme="1"/>
      <name val="Calibri"/>
      <family val="2"/>
    </font>
    <font>
      <b/>
      <sz val="18"/>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CCFF"/>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double"/>
    </border>
    <border>
      <left style="thin"/>
      <right style="thin"/>
      <top>
        <color indexed="63"/>
      </top>
      <bottom style="double"/>
    </border>
    <border>
      <left>
        <color indexed="63"/>
      </left>
      <right>
        <color indexed="63"/>
      </right>
      <top style="medium"/>
      <bottom style="double"/>
    </border>
    <border>
      <left>
        <color indexed="63"/>
      </left>
      <right style="thin"/>
      <top style="thin"/>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style="medium"/>
      <right>
        <color indexed="63"/>
      </right>
      <top style="medium"/>
      <bottom style="double"/>
    </border>
    <border>
      <left>
        <color indexed="63"/>
      </left>
      <right style="medium"/>
      <top style="medium"/>
      <bottom style="double"/>
    </border>
    <border>
      <left>
        <color indexed="63"/>
      </left>
      <right style="thin"/>
      <top style="medium"/>
      <bottom style="medium"/>
    </border>
    <border>
      <left style="thin"/>
      <right style="thin"/>
      <top style="medium"/>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02">
    <xf numFmtId="0" fontId="0" fillId="0" borderId="0" xfId="0" applyFont="1" applyAlignment="1">
      <alignment/>
    </xf>
    <xf numFmtId="0" fontId="40" fillId="0" borderId="0" xfId="0" applyFont="1" applyAlignment="1">
      <alignment horizontal="left" vertical="center" wrapText="1"/>
    </xf>
    <xf numFmtId="0" fontId="0" fillId="0" borderId="0" xfId="0" applyBorder="1" applyAlignment="1">
      <alignment/>
    </xf>
    <xf numFmtId="0" fontId="28" fillId="0" borderId="0" xfId="0" applyFont="1" applyBorder="1" applyAlignment="1">
      <alignment horizontal="left"/>
    </xf>
    <xf numFmtId="0" fontId="0" fillId="0" borderId="0" xfId="0" applyAlignment="1">
      <alignment/>
    </xf>
    <xf numFmtId="0" fontId="0" fillId="0" borderId="0" xfId="0" applyBorder="1" applyAlignment="1">
      <alignment/>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28" fillId="0" borderId="10" xfId="0" applyFont="1" applyBorder="1" applyAlignment="1">
      <alignment horizontal="left" vertical="center"/>
    </xf>
    <xf numFmtId="0" fontId="28" fillId="0" borderId="10" xfId="0" applyFont="1" applyBorder="1" applyAlignment="1">
      <alignment horizontal="left" vertical="center" wrapText="1"/>
    </xf>
    <xf numFmtId="0" fontId="28" fillId="0" borderId="10" xfId="0" applyFont="1" applyBorder="1" applyAlignment="1">
      <alignment horizontal="center" vertical="center"/>
    </xf>
    <xf numFmtId="173" fontId="0" fillId="0" borderId="0" xfId="0" applyNumberFormat="1" applyAlignment="1">
      <alignment/>
    </xf>
    <xf numFmtId="0" fontId="0" fillId="0" borderId="0" xfId="0" applyFill="1" applyBorder="1" applyAlignment="1">
      <alignment/>
    </xf>
    <xf numFmtId="43" fontId="0" fillId="0" borderId="0" xfId="0" applyNumberFormat="1" applyAlignment="1">
      <alignment/>
    </xf>
    <xf numFmtId="0" fontId="41" fillId="0" borderId="0" xfId="0" applyFont="1" applyBorder="1" applyAlignment="1">
      <alignment horizontal="center" vertical="center" wrapText="1"/>
    </xf>
    <xf numFmtId="0" fontId="42" fillId="0" borderId="11" xfId="0" applyFont="1" applyBorder="1" applyAlignment="1">
      <alignment horizontal="center"/>
    </xf>
    <xf numFmtId="0" fontId="28" fillId="0" borderId="10" xfId="0" applyFont="1" applyBorder="1" applyAlignment="1">
      <alignment horizontal="center" vertical="center"/>
    </xf>
    <xf numFmtId="0" fontId="42" fillId="0" borderId="0" xfId="0" applyFont="1" applyBorder="1" applyAlignment="1">
      <alignment horizontal="left"/>
    </xf>
    <xf numFmtId="173" fontId="42" fillId="0" borderId="0" xfId="46" applyNumberFormat="1" applyFont="1" applyBorder="1" applyAlignment="1">
      <alignment horizontal="left"/>
    </xf>
    <xf numFmtId="0" fontId="43" fillId="0" borderId="0" xfId="0" applyFont="1" applyBorder="1" applyAlignment="1">
      <alignment horizontal="left"/>
    </xf>
    <xf numFmtId="0" fontId="43" fillId="0" borderId="0" xfId="0" applyFont="1" applyAlignment="1">
      <alignment/>
    </xf>
    <xf numFmtId="0" fontId="43" fillId="0" borderId="0" xfId="0" applyFont="1" applyAlignment="1">
      <alignment vertical="center"/>
    </xf>
    <xf numFmtId="0" fontId="43" fillId="0" borderId="10" xfId="0" applyFont="1" applyBorder="1" applyAlignment="1">
      <alignment/>
    </xf>
    <xf numFmtId="173" fontId="43" fillId="0" borderId="10" xfId="0" applyNumberFormat="1" applyFont="1" applyBorder="1" applyAlignment="1">
      <alignment/>
    </xf>
    <xf numFmtId="0" fontId="43" fillId="0" borderId="0" xfId="0" applyFont="1" applyFill="1" applyBorder="1" applyAlignment="1">
      <alignment/>
    </xf>
    <xf numFmtId="173" fontId="43" fillId="0" borderId="0" xfId="0" applyNumberFormat="1" applyFont="1" applyBorder="1" applyAlignment="1">
      <alignment/>
    </xf>
    <xf numFmtId="0" fontId="43" fillId="0" borderId="10" xfId="0" applyFont="1" applyFill="1" applyBorder="1" applyAlignment="1">
      <alignment vertical="center"/>
    </xf>
    <xf numFmtId="173" fontId="43" fillId="0" borderId="10" xfId="0" applyNumberFormat="1" applyFont="1" applyBorder="1" applyAlignment="1">
      <alignment vertical="center"/>
    </xf>
    <xf numFmtId="9" fontId="43" fillId="0" borderId="0" xfId="49" applyFont="1" applyAlignment="1">
      <alignment/>
    </xf>
    <xf numFmtId="43" fontId="43" fillId="0" borderId="0" xfId="46" applyFont="1" applyAlignment="1">
      <alignment/>
    </xf>
    <xf numFmtId="43" fontId="42" fillId="0" borderId="0" xfId="0" applyNumberFormat="1" applyFont="1" applyAlignment="1">
      <alignment vertical="center"/>
    </xf>
    <xf numFmtId="173" fontId="43" fillId="0" borderId="0" xfId="0" applyNumberFormat="1" applyFont="1" applyAlignment="1">
      <alignment/>
    </xf>
    <xf numFmtId="43" fontId="43" fillId="0" borderId="0" xfId="0" applyNumberFormat="1" applyFont="1" applyAlignment="1">
      <alignment/>
    </xf>
    <xf numFmtId="0" fontId="43" fillId="0" borderId="0" xfId="0" applyFont="1" applyAlignment="1">
      <alignment/>
    </xf>
    <xf numFmtId="0" fontId="43" fillId="0" borderId="0" xfId="0" applyFont="1" applyBorder="1" applyAlignment="1">
      <alignment/>
    </xf>
    <xf numFmtId="0" fontId="43" fillId="0" borderId="10" xfId="0" applyFont="1" applyBorder="1" applyAlignment="1">
      <alignment/>
    </xf>
    <xf numFmtId="43" fontId="43" fillId="0" borderId="10" xfId="46" applyFont="1" applyBorder="1" applyAlignment="1">
      <alignment/>
    </xf>
    <xf numFmtId="43" fontId="43" fillId="0" borderId="10" xfId="0" applyNumberFormat="1" applyFont="1" applyBorder="1" applyAlignment="1">
      <alignment/>
    </xf>
    <xf numFmtId="0" fontId="43" fillId="0" borderId="10" xfId="0" applyFont="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left"/>
    </xf>
    <xf numFmtId="43" fontId="43" fillId="0" borderId="10" xfId="0" applyNumberFormat="1" applyFont="1" applyBorder="1" applyAlignment="1">
      <alignment vertical="center"/>
    </xf>
    <xf numFmtId="0" fontId="43" fillId="0" borderId="10" xfId="0" applyFont="1" applyBorder="1" applyAlignment="1">
      <alignment horizontal="left" wrapText="1"/>
    </xf>
    <xf numFmtId="173" fontId="42" fillId="0" borderId="12" xfId="46" applyNumberFormat="1" applyFont="1" applyBorder="1" applyAlignment="1">
      <alignment horizontal="left"/>
    </xf>
    <xf numFmtId="0" fontId="42" fillId="0" borderId="10" xfId="0" applyFont="1" applyBorder="1" applyAlignment="1">
      <alignment horizontal="left" vertical="top" wrapText="1"/>
    </xf>
    <xf numFmtId="0" fontId="42" fillId="0" borderId="10" xfId="0" applyFont="1" applyBorder="1" applyAlignment="1">
      <alignment horizontal="left" vertical="top" wrapText="1"/>
    </xf>
    <xf numFmtId="0" fontId="42" fillId="0" borderId="0" xfId="0" applyFont="1" applyBorder="1" applyAlignment="1">
      <alignment horizontal="left" vertical="top" wrapText="1"/>
    </xf>
    <xf numFmtId="173" fontId="43" fillId="0" borderId="10" xfId="0" applyNumberFormat="1" applyFont="1" applyBorder="1" applyAlignment="1">
      <alignment horizontal="center" vertical="center"/>
    </xf>
    <xf numFmtId="173" fontId="43" fillId="0" borderId="10" xfId="0" applyNumberFormat="1" applyFont="1" applyBorder="1" applyAlignment="1">
      <alignment vertical="center" wrapText="1"/>
    </xf>
    <xf numFmtId="173" fontId="43" fillId="0" borderId="0" xfId="0" applyNumberFormat="1" applyFont="1" applyBorder="1" applyAlignment="1">
      <alignment vertical="center" wrapText="1"/>
    </xf>
    <xf numFmtId="0" fontId="43" fillId="0" borderId="0" xfId="0" applyFont="1" applyBorder="1" applyAlignment="1">
      <alignment wrapText="1"/>
    </xf>
    <xf numFmtId="0" fontId="43" fillId="0" borderId="0" xfId="0" applyFont="1" applyFill="1" applyBorder="1" applyAlignment="1">
      <alignment vertical="center"/>
    </xf>
    <xf numFmtId="0" fontId="43" fillId="0" borderId="10" xfId="0" applyFont="1" applyFill="1" applyBorder="1" applyAlignment="1">
      <alignment horizontal="center" vertical="center"/>
    </xf>
    <xf numFmtId="10" fontId="43" fillId="0" borderId="10" xfId="0" applyNumberFormat="1" applyFont="1" applyBorder="1" applyAlignment="1">
      <alignment/>
    </xf>
    <xf numFmtId="43" fontId="43" fillId="0" borderId="0" xfId="0" applyNumberFormat="1" applyFont="1" applyBorder="1" applyAlignment="1">
      <alignment vertical="center" wrapText="1"/>
    </xf>
    <xf numFmtId="0" fontId="43" fillId="0" borderId="10" xfId="0" applyFont="1" applyBorder="1" applyAlignment="1">
      <alignment horizontal="left" vertical="center"/>
    </xf>
    <xf numFmtId="0" fontId="43" fillId="0" borderId="10" xfId="0" applyFont="1" applyBorder="1" applyAlignment="1">
      <alignment horizontal="left" vertical="center" wrapText="1"/>
    </xf>
    <xf numFmtId="0" fontId="0" fillId="0" borderId="13" xfId="0" applyBorder="1" applyAlignment="1">
      <alignment/>
    </xf>
    <xf numFmtId="173" fontId="43" fillId="0" borderId="13" xfId="0" applyNumberFormat="1" applyFont="1" applyBorder="1" applyAlignment="1">
      <alignment vertical="center" wrapText="1"/>
    </xf>
    <xf numFmtId="0" fontId="0" fillId="0" borderId="14" xfId="0" applyBorder="1" applyAlignment="1">
      <alignment horizontal="left" wrapText="1"/>
    </xf>
    <xf numFmtId="173" fontId="43" fillId="0" borderId="14" xfId="0" applyNumberFormat="1" applyFont="1" applyBorder="1" applyAlignment="1">
      <alignment vertical="center" wrapText="1"/>
    </xf>
    <xf numFmtId="0" fontId="42" fillId="0" borderId="0" xfId="0" applyFont="1" applyBorder="1" applyAlignment="1">
      <alignment horizontal="left" vertical="center" wrapText="1"/>
    </xf>
    <xf numFmtId="43" fontId="0" fillId="0" borderId="15" xfId="0" applyNumberFormat="1" applyBorder="1" applyAlignment="1">
      <alignment/>
    </xf>
    <xf numFmtId="43" fontId="0" fillId="0" borderId="12" xfId="0" applyNumberFormat="1" applyBorder="1" applyAlignment="1">
      <alignment/>
    </xf>
    <xf numFmtId="43" fontId="0" fillId="0" borderId="16" xfId="0" applyNumberFormat="1" applyBorder="1" applyAlignment="1">
      <alignment/>
    </xf>
    <xf numFmtId="43" fontId="28" fillId="0" borderId="17" xfId="0" applyNumberFormat="1" applyFont="1" applyBorder="1" applyAlignment="1">
      <alignment/>
    </xf>
    <xf numFmtId="0" fontId="43" fillId="0" borderId="14" xfId="0" applyFont="1" applyBorder="1" applyAlignment="1">
      <alignment horizontal="left"/>
    </xf>
    <xf numFmtId="0" fontId="43" fillId="0" borderId="14" xfId="0" applyFont="1" applyBorder="1" applyAlignment="1">
      <alignment horizontal="left" wrapText="1"/>
    </xf>
    <xf numFmtId="0" fontId="43" fillId="0" borderId="14" xfId="0" applyFont="1" applyBorder="1" applyAlignment="1">
      <alignment vertical="center"/>
    </xf>
    <xf numFmtId="43" fontId="43" fillId="0" borderId="14" xfId="0" applyNumberFormat="1" applyFont="1" applyBorder="1" applyAlignment="1">
      <alignment vertical="center"/>
    </xf>
    <xf numFmtId="43" fontId="43" fillId="0" borderId="18" xfId="0" applyNumberFormat="1" applyFont="1" applyBorder="1" applyAlignment="1">
      <alignment/>
    </xf>
    <xf numFmtId="0" fontId="43" fillId="0" borderId="18" xfId="0" applyFont="1" applyBorder="1" applyAlignment="1">
      <alignment/>
    </xf>
    <xf numFmtId="10" fontId="42" fillId="0" borderId="10" xfId="49" applyNumberFormat="1" applyFont="1" applyBorder="1" applyAlignment="1">
      <alignment horizontal="center" vertical="center"/>
    </xf>
    <xf numFmtId="43" fontId="42" fillId="0" borderId="12" xfId="46" applyFont="1" applyBorder="1" applyAlignment="1">
      <alignment/>
    </xf>
    <xf numFmtId="0" fontId="43" fillId="0" borderId="0" xfId="0" applyFont="1" applyAlignment="1">
      <alignment horizontal="left" wrapText="1"/>
    </xf>
    <xf numFmtId="173" fontId="43" fillId="0" borderId="10" xfId="0" applyNumberFormat="1" applyFont="1" applyBorder="1" applyAlignment="1">
      <alignment horizontal="left"/>
    </xf>
    <xf numFmtId="0" fontId="43" fillId="0" borderId="13" xfId="0" applyFont="1" applyBorder="1" applyAlignment="1">
      <alignment/>
    </xf>
    <xf numFmtId="173" fontId="43" fillId="0" borderId="13" xfId="0" applyNumberFormat="1" applyFont="1" applyBorder="1" applyAlignment="1">
      <alignment/>
    </xf>
    <xf numFmtId="0" fontId="43" fillId="0" borderId="10" xfId="0" applyFont="1" applyBorder="1" applyAlignment="1">
      <alignment horizontal="center"/>
    </xf>
    <xf numFmtId="10" fontId="43" fillId="0" borderId="10" xfId="49" applyNumberFormat="1" applyFont="1" applyBorder="1" applyAlignment="1">
      <alignment/>
    </xf>
    <xf numFmtId="9" fontId="43" fillId="0" borderId="10" xfId="49" applyFont="1" applyBorder="1" applyAlignment="1">
      <alignment horizontal="center"/>
    </xf>
    <xf numFmtId="43" fontId="43" fillId="0" borderId="10" xfId="46" applyFont="1" applyBorder="1" applyAlignment="1">
      <alignment vertical="center"/>
    </xf>
    <xf numFmtId="43" fontId="43" fillId="0" borderId="10" xfId="46" applyFont="1" applyBorder="1" applyAlignment="1">
      <alignment/>
    </xf>
    <xf numFmtId="43" fontId="42" fillId="0" borderId="10" xfId="0" applyNumberFormat="1" applyFont="1" applyBorder="1" applyAlignment="1">
      <alignment vertical="center"/>
    </xf>
    <xf numFmtId="0" fontId="42" fillId="0" borderId="19" xfId="0" applyFont="1" applyBorder="1" applyAlignment="1">
      <alignment/>
    </xf>
    <xf numFmtId="173" fontId="42" fillId="0" borderId="19" xfId="0" applyNumberFormat="1" applyFont="1" applyBorder="1" applyAlignment="1">
      <alignment/>
    </xf>
    <xf numFmtId="0" fontId="42" fillId="0" borderId="0" xfId="0" applyFont="1" applyAlignment="1">
      <alignment/>
    </xf>
    <xf numFmtId="0" fontId="43" fillId="0" borderId="13" xfId="0" applyFont="1" applyBorder="1" applyAlignment="1">
      <alignment horizontal="center"/>
    </xf>
    <xf numFmtId="10" fontId="43" fillId="0" borderId="13" xfId="49" applyNumberFormat="1" applyFont="1" applyBorder="1" applyAlignment="1">
      <alignment/>
    </xf>
    <xf numFmtId="0" fontId="43" fillId="0" borderId="20" xfId="0" applyFont="1" applyFill="1" applyBorder="1" applyAlignment="1">
      <alignment vertical="center"/>
    </xf>
    <xf numFmtId="0" fontId="42" fillId="0" borderId="11" xfId="0" applyFont="1" applyBorder="1" applyAlignment="1">
      <alignment/>
    </xf>
    <xf numFmtId="0" fontId="42" fillId="0" borderId="21" xfId="0" applyFont="1" applyBorder="1" applyAlignment="1">
      <alignment/>
    </xf>
    <xf numFmtId="0" fontId="42" fillId="0" borderId="0" xfId="0" applyFont="1" applyBorder="1" applyAlignment="1">
      <alignment/>
    </xf>
    <xf numFmtId="0" fontId="42" fillId="0" borderId="0" xfId="0" applyFont="1" applyBorder="1" applyAlignment="1">
      <alignment vertical="top" wrapText="1"/>
    </xf>
    <xf numFmtId="0" fontId="28" fillId="0" borderId="12" xfId="0" applyFont="1" applyFill="1" applyBorder="1" applyAlignment="1">
      <alignment horizontal="left" vertical="center"/>
    </xf>
    <xf numFmtId="0" fontId="28" fillId="0" borderId="11" xfId="0" applyFont="1" applyFill="1" applyBorder="1" applyAlignment="1">
      <alignment horizontal="left" vertical="center" wrapText="1"/>
    </xf>
    <xf numFmtId="0" fontId="28" fillId="0" borderId="10"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1" xfId="0" applyBorder="1" applyAlignment="1">
      <alignment horizontal="left"/>
    </xf>
    <xf numFmtId="0" fontId="0" fillId="0" borderId="25" xfId="0" applyBorder="1" applyAlignment="1">
      <alignment horizontal="left"/>
    </xf>
    <xf numFmtId="0" fontId="0" fillId="0" borderId="21" xfId="0" applyBorder="1" applyAlignment="1">
      <alignment horizontal="left"/>
    </xf>
    <xf numFmtId="0" fontId="0" fillId="0" borderId="11" xfId="0" applyBorder="1" applyAlignment="1">
      <alignment horizontal="left" vertical="center"/>
    </xf>
    <xf numFmtId="0" fontId="0" fillId="0" borderId="25" xfId="0" applyBorder="1" applyAlignment="1">
      <alignment horizontal="left" vertical="center"/>
    </xf>
    <xf numFmtId="0" fontId="0" fillId="0" borderId="21" xfId="0" applyBorder="1" applyAlignment="1">
      <alignment horizontal="left" vertical="center"/>
    </xf>
    <xf numFmtId="0" fontId="40" fillId="0" borderId="11" xfId="0" applyFont="1" applyBorder="1" applyAlignment="1">
      <alignment horizontal="left" vertical="center" wrapText="1"/>
    </xf>
    <xf numFmtId="0" fontId="40" fillId="0" borderId="25" xfId="0" applyFont="1" applyBorder="1" applyAlignment="1">
      <alignment horizontal="left" vertical="center" wrapText="1"/>
    </xf>
    <xf numFmtId="0" fontId="40" fillId="0" borderId="21" xfId="0" applyFont="1" applyBorder="1" applyAlignment="1">
      <alignment horizontal="left" vertical="center" wrapText="1"/>
    </xf>
    <xf numFmtId="0" fontId="41" fillId="0" borderId="11" xfId="0" applyFont="1" applyBorder="1" applyAlignment="1">
      <alignment horizontal="left" vertical="center"/>
    </xf>
    <xf numFmtId="0" fontId="41" fillId="0" borderId="25" xfId="0" applyFont="1" applyBorder="1" applyAlignment="1">
      <alignment horizontal="left" vertical="center"/>
    </xf>
    <xf numFmtId="0" fontId="41" fillId="0" borderId="21" xfId="0" applyFont="1" applyBorder="1" applyAlignment="1">
      <alignment horizontal="left" vertical="center"/>
    </xf>
    <xf numFmtId="0" fontId="42" fillId="0" borderId="26" xfId="0" applyFont="1" applyBorder="1" applyAlignment="1">
      <alignment horizontal="left" vertical="top"/>
    </xf>
    <xf numFmtId="0" fontId="42" fillId="0" borderId="20" xfId="0" applyFont="1" applyBorder="1" applyAlignment="1">
      <alignment horizontal="left" vertical="top"/>
    </xf>
    <xf numFmtId="0" fontId="43" fillId="0" borderId="26" xfId="0" applyFont="1" applyFill="1" applyBorder="1" applyAlignment="1">
      <alignment horizontal="left" wrapText="1"/>
    </xf>
    <xf numFmtId="0" fontId="43" fillId="0" borderId="27" xfId="0" applyFont="1" applyFill="1" applyBorder="1" applyAlignment="1">
      <alignment horizontal="left" wrapText="1"/>
    </xf>
    <xf numFmtId="0" fontId="43" fillId="0" borderId="20" xfId="0" applyFont="1" applyFill="1" applyBorder="1" applyAlignment="1">
      <alignment horizontal="left" wrapText="1"/>
    </xf>
    <xf numFmtId="0" fontId="42" fillId="0" borderId="26" xfId="0" applyFont="1" applyBorder="1" applyAlignment="1">
      <alignment horizontal="left" vertical="top" wrapText="1"/>
    </xf>
    <xf numFmtId="0" fontId="42" fillId="0" borderId="20" xfId="0" applyFont="1" applyBorder="1" applyAlignment="1">
      <alignment horizontal="left" vertical="top" wrapText="1"/>
    </xf>
    <xf numFmtId="0" fontId="43" fillId="0" borderId="11" xfId="0" applyFont="1" applyBorder="1" applyAlignment="1">
      <alignment horizontal="left"/>
    </xf>
    <xf numFmtId="0" fontId="43" fillId="0" borderId="25" xfId="0" applyFont="1" applyBorder="1" applyAlignment="1">
      <alignment horizontal="left"/>
    </xf>
    <xf numFmtId="0" fontId="43" fillId="0" borderId="21" xfId="0" applyFont="1" applyBorder="1" applyAlignment="1">
      <alignment horizontal="left"/>
    </xf>
    <xf numFmtId="0" fontId="43" fillId="0" borderId="27" xfId="0" applyFont="1" applyBorder="1" applyAlignment="1">
      <alignment horizontal="left" vertical="center" wrapText="1"/>
    </xf>
    <xf numFmtId="0" fontId="43" fillId="0" borderId="20" xfId="0" applyFont="1" applyBorder="1" applyAlignment="1">
      <alignment horizontal="left" vertical="center" wrapText="1"/>
    </xf>
    <xf numFmtId="0" fontId="43" fillId="0" borderId="26" xfId="0" applyFont="1" applyBorder="1" applyAlignment="1">
      <alignment horizontal="left"/>
    </xf>
    <xf numFmtId="0" fontId="43" fillId="0" borderId="27" xfId="0" applyFont="1" applyBorder="1" applyAlignment="1">
      <alignment horizontal="left"/>
    </xf>
    <xf numFmtId="0" fontId="43" fillId="0" borderId="20" xfId="0" applyFont="1" applyBorder="1" applyAlignment="1">
      <alignment horizontal="left"/>
    </xf>
    <xf numFmtId="0" fontId="43" fillId="0" borderId="10" xfId="0" applyFont="1" applyBorder="1" applyAlignment="1">
      <alignment horizontal="left" vertical="center" wrapText="1"/>
    </xf>
    <xf numFmtId="0" fontId="43" fillId="0" borderId="0" xfId="0" applyFont="1" applyFill="1" applyBorder="1" applyAlignment="1">
      <alignment horizontal="left" vertical="center"/>
    </xf>
    <xf numFmtId="43" fontId="43" fillId="0" borderId="10" xfId="0" applyNumberFormat="1" applyFont="1" applyBorder="1" applyAlignment="1">
      <alignment horizontal="center" vertical="center" wrapText="1"/>
    </xf>
    <xf numFmtId="0" fontId="44" fillId="0" borderId="11" xfId="0" applyFont="1" applyBorder="1" applyAlignment="1">
      <alignment horizontal="left"/>
    </xf>
    <xf numFmtId="0" fontId="44" fillId="0" borderId="25" xfId="0" applyFont="1" applyBorder="1" applyAlignment="1">
      <alignment horizontal="left"/>
    </xf>
    <xf numFmtId="0" fontId="44" fillId="0" borderId="21" xfId="0" applyFont="1" applyBorder="1" applyAlignment="1">
      <alignment horizontal="left"/>
    </xf>
    <xf numFmtId="0" fontId="43" fillId="0" borderId="10" xfId="0" applyFont="1" applyBorder="1" applyAlignment="1">
      <alignment horizontal="left"/>
    </xf>
    <xf numFmtId="0" fontId="43" fillId="0" borderId="28" xfId="0" applyFont="1" applyFill="1" applyBorder="1" applyAlignment="1">
      <alignment horizontal="left" vertical="top" wrapText="1"/>
    </xf>
    <xf numFmtId="0" fontId="43" fillId="0" borderId="0" xfId="0" applyFont="1" applyFill="1" applyBorder="1" applyAlignment="1">
      <alignment horizontal="left" vertical="top" wrapText="1"/>
    </xf>
    <xf numFmtId="0" fontId="42" fillId="0" borderId="11" xfId="0" applyFont="1" applyBorder="1" applyAlignment="1">
      <alignment horizontal="left" vertical="top" wrapText="1"/>
    </xf>
    <xf numFmtId="0" fontId="42" fillId="0" borderId="25" xfId="0" applyFont="1" applyBorder="1" applyAlignment="1">
      <alignment horizontal="left" vertical="top" wrapText="1"/>
    </xf>
    <xf numFmtId="0" fontId="42" fillId="0" borderId="21" xfId="0" applyFont="1" applyBorder="1" applyAlignment="1">
      <alignment horizontal="left" vertical="top" wrapText="1"/>
    </xf>
    <xf numFmtId="0" fontId="43" fillId="0" borderId="23" xfId="0" applyFont="1" applyBorder="1" applyAlignment="1">
      <alignment horizontal="left" vertical="top" wrapText="1"/>
    </xf>
    <xf numFmtId="0" fontId="42" fillId="0" borderId="10" xfId="0" applyFont="1" applyBorder="1" applyAlignment="1">
      <alignment horizontal="left" vertical="top" wrapText="1"/>
    </xf>
    <xf numFmtId="0" fontId="42" fillId="0" borderId="11" xfId="0" applyFont="1" applyBorder="1" applyAlignment="1">
      <alignment horizontal="center" vertical="top" wrapText="1"/>
    </xf>
    <xf numFmtId="0" fontId="42" fillId="0" borderId="25" xfId="0" applyFont="1" applyBorder="1" applyAlignment="1">
      <alignment horizontal="center" vertical="top" wrapText="1"/>
    </xf>
    <xf numFmtId="0" fontId="42" fillId="0" borderId="21" xfId="0" applyFont="1" applyBorder="1" applyAlignment="1">
      <alignment horizontal="center" vertical="top" wrapText="1"/>
    </xf>
    <xf numFmtId="0" fontId="42" fillId="0" borderId="11" xfId="0" applyFont="1" applyBorder="1" applyAlignment="1">
      <alignment horizontal="left" vertical="center" wrapText="1"/>
    </xf>
    <xf numFmtId="0" fontId="42" fillId="0" borderId="25" xfId="0" applyFont="1" applyBorder="1" applyAlignment="1">
      <alignment horizontal="left" vertical="center" wrapText="1"/>
    </xf>
    <xf numFmtId="0" fontId="42" fillId="0" borderId="21" xfId="0" applyFont="1" applyBorder="1" applyAlignment="1">
      <alignment horizontal="left" vertical="center" wrapText="1"/>
    </xf>
    <xf numFmtId="0" fontId="0" fillId="0" borderId="11"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0" fontId="0" fillId="0" borderId="2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28" fillId="0" borderId="32" xfId="0" applyFont="1" applyBorder="1" applyAlignment="1">
      <alignment horizontal="center"/>
    </xf>
    <xf numFmtId="0" fontId="28" fillId="0" borderId="19" xfId="0" applyFont="1" applyBorder="1" applyAlignment="1">
      <alignment horizontal="center"/>
    </xf>
    <xf numFmtId="0" fontId="28" fillId="0" borderId="33" xfId="0" applyFont="1" applyBorder="1" applyAlignment="1">
      <alignment horizontal="center"/>
    </xf>
    <xf numFmtId="0" fontId="43" fillId="0" borderId="0" xfId="0" applyFont="1" applyAlignment="1">
      <alignment horizontal="left" wrapText="1"/>
    </xf>
    <xf numFmtId="0" fontId="42" fillId="0" borderId="11" xfId="0" applyFont="1" applyBorder="1" applyAlignment="1">
      <alignment horizontal="left"/>
    </xf>
    <xf numFmtId="0" fontId="42" fillId="0" borderId="25" xfId="0" applyFont="1" applyBorder="1" applyAlignment="1">
      <alignment horizontal="left"/>
    </xf>
    <xf numFmtId="0" fontId="42" fillId="0" borderId="21" xfId="0" applyFont="1" applyBorder="1" applyAlignment="1">
      <alignment horizontal="left"/>
    </xf>
    <xf numFmtId="0" fontId="40" fillId="0" borderId="11" xfId="0" applyFont="1" applyBorder="1" applyAlignment="1">
      <alignment horizontal="center"/>
    </xf>
    <xf numFmtId="0" fontId="40" fillId="0" borderId="25" xfId="0" applyFont="1" applyBorder="1" applyAlignment="1">
      <alignment horizontal="center"/>
    </xf>
    <xf numFmtId="0" fontId="40" fillId="0" borderId="21" xfId="0" applyFont="1" applyBorder="1" applyAlignment="1">
      <alignment horizontal="center"/>
    </xf>
    <xf numFmtId="0" fontId="42" fillId="0" borderId="11" xfId="0" applyFont="1" applyBorder="1" applyAlignment="1">
      <alignment horizontal="left" vertical="top"/>
    </xf>
    <xf numFmtId="0" fontId="42" fillId="0" borderId="21" xfId="0" applyFont="1" applyBorder="1" applyAlignment="1">
      <alignment horizontal="left" vertical="top"/>
    </xf>
    <xf numFmtId="0" fontId="43" fillId="0" borderId="27"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13" xfId="0" applyFont="1" applyBorder="1" applyAlignment="1">
      <alignment horizontal="left"/>
    </xf>
    <xf numFmtId="0" fontId="43" fillId="0" borderId="34" xfId="0" applyFont="1" applyBorder="1" applyAlignment="1">
      <alignment horizontal="left" vertical="center"/>
    </xf>
    <xf numFmtId="0" fontId="43" fillId="0" borderId="35" xfId="0" applyFont="1" applyBorder="1" applyAlignment="1">
      <alignment horizontal="left" vertical="center"/>
    </xf>
    <xf numFmtId="0" fontId="43" fillId="0" borderId="31" xfId="0" applyFont="1" applyBorder="1" applyAlignment="1">
      <alignment horizontal="left" vertical="center"/>
    </xf>
    <xf numFmtId="0" fontId="43" fillId="0" borderId="36" xfId="0" applyFont="1" applyBorder="1" applyAlignment="1">
      <alignment horizontal="left" vertical="top" wrapText="1"/>
    </xf>
    <xf numFmtId="0" fontId="43" fillId="0" borderId="37" xfId="0" applyFont="1" applyBorder="1" applyAlignment="1">
      <alignment horizontal="left" vertical="top" wrapText="1"/>
    </xf>
    <xf numFmtId="0" fontId="43" fillId="0" borderId="27" xfId="0" applyFont="1" applyBorder="1" applyAlignment="1">
      <alignment horizontal="left" vertical="top" wrapText="1"/>
    </xf>
    <xf numFmtId="0" fontId="43" fillId="0" borderId="20" xfId="0" applyFont="1" applyBorder="1" applyAlignment="1">
      <alignment horizontal="left" vertical="top" wrapText="1"/>
    </xf>
    <xf numFmtId="0" fontId="41" fillId="0" borderId="11"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1" xfId="0" applyFont="1" applyBorder="1" applyAlignment="1">
      <alignment horizontal="center" vertical="center" wrapText="1"/>
    </xf>
    <xf numFmtId="43" fontId="43" fillId="0" borderId="10" xfId="46" applyNumberFormat="1" applyFont="1" applyBorder="1" applyAlignment="1">
      <alignment vertical="center"/>
    </xf>
    <xf numFmtId="43" fontId="43" fillId="0" borderId="0" xfId="0" applyNumberFormat="1" applyFont="1" applyAlignment="1">
      <alignment/>
    </xf>
    <xf numFmtId="0" fontId="28" fillId="15" borderId="38" xfId="0" applyFont="1" applyFill="1" applyBorder="1" applyAlignment="1">
      <alignment/>
    </xf>
    <xf numFmtId="0" fontId="0" fillId="15" borderId="10" xfId="0" applyFill="1" applyBorder="1" applyAlignment="1">
      <alignment horizontal="left"/>
    </xf>
    <xf numFmtId="0" fontId="0" fillId="15" borderId="39" xfId="0" applyFill="1" applyBorder="1" applyAlignment="1">
      <alignment horizontal="left"/>
    </xf>
    <xf numFmtId="0" fontId="28" fillId="11" borderId="38" xfId="0" applyFont="1" applyFill="1" applyBorder="1" applyAlignment="1">
      <alignment/>
    </xf>
    <xf numFmtId="0" fontId="0" fillId="11" borderId="10" xfId="0" applyFill="1" applyBorder="1" applyAlignment="1">
      <alignment horizontal="left"/>
    </xf>
    <xf numFmtId="0" fontId="0" fillId="11" borderId="39" xfId="0" applyFill="1" applyBorder="1" applyAlignment="1">
      <alignment horizontal="left"/>
    </xf>
    <xf numFmtId="0" fontId="28" fillId="11" borderId="40" xfId="0" applyFont="1" applyFill="1" applyBorder="1" applyAlignment="1">
      <alignment/>
    </xf>
    <xf numFmtId="0" fontId="0" fillId="11" borderId="14" xfId="0" applyFill="1" applyBorder="1" applyAlignment="1">
      <alignment horizontal="left"/>
    </xf>
    <xf numFmtId="0" fontId="0" fillId="11" borderId="41" xfId="0" applyFill="1" applyBorder="1" applyAlignment="1">
      <alignment horizontal="left"/>
    </xf>
    <xf numFmtId="0" fontId="28" fillId="33" borderId="42" xfId="0" applyFont="1" applyFill="1" applyBorder="1" applyAlignment="1">
      <alignment/>
    </xf>
    <xf numFmtId="0" fontId="0" fillId="33" borderId="43" xfId="0" applyFill="1" applyBorder="1" applyAlignment="1">
      <alignment horizontal="left"/>
    </xf>
    <xf numFmtId="0" fontId="0" fillId="33" borderId="44" xfId="0" applyFill="1" applyBorder="1" applyAlignment="1">
      <alignment horizontal="left"/>
    </xf>
    <xf numFmtId="0" fontId="45" fillId="0" borderId="11" xfId="0" applyFont="1" applyBorder="1" applyAlignment="1">
      <alignment horizontal="left" vertical="center" wrapText="1"/>
    </xf>
    <xf numFmtId="0" fontId="45" fillId="0" borderId="25" xfId="0" applyFont="1" applyBorder="1" applyAlignment="1">
      <alignment horizontal="left" vertical="center" wrapText="1"/>
    </xf>
    <xf numFmtId="0" fontId="45" fillId="0" borderId="21" xfId="0" applyFont="1" applyBorder="1" applyAlignment="1">
      <alignment horizontal="left" vertical="center" wrapText="1"/>
    </xf>
    <xf numFmtId="0" fontId="40" fillId="11" borderId="11" xfId="0" applyFont="1" applyFill="1" applyBorder="1" applyAlignment="1">
      <alignment horizontal="center" vertical="center" wrapText="1"/>
    </xf>
    <xf numFmtId="0" fontId="40" fillId="11" borderId="25" xfId="0" applyFont="1" applyFill="1" applyBorder="1" applyAlignment="1">
      <alignment horizontal="center" vertical="center" wrapText="1"/>
    </xf>
    <xf numFmtId="0" fontId="40" fillId="11" borderId="21" xfId="0" applyFont="1" applyFill="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27</xdr:row>
      <xdr:rowOff>95250</xdr:rowOff>
    </xdr:from>
    <xdr:to>
      <xdr:col>6</xdr:col>
      <xdr:colOff>609600</xdr:colOff>
      <xdr:row>39</xdr:row>
      <xdr:rowOff>0</xdr:rowOff>
    </xdr:to>
    <xdr:pic>
      <xdr:nvPicPr>
        <xdr:cNvPr id="1" name="Grafik 2"/>
        <xdr:cNvPicPr preferRelativeResize="1">
          <a:picLocks noChangeAspect="1"/>
        </xdr:cNvPicPr>
      </xdr:nvPicPr>
      <xdr:blipFill>
        <a:blip r:embed="rId1"/>
        <a:stretch>
          <a:fillRect/>
        </a:stretch>
      </xdr:blipFill>
      <xdr:spPr>
        <a:xfrm>
          <a:off x="2486025" y="7029450"/>
          <a:ext cx="4171950" cy="2647950"/>
        </a:xfrm>
        <a:prstGeom prst="rect">
          <a:avLst/>
        </a:prstGeom>
        <a:noFill/>
        <a:ln w="38100" cmpd="sng">
          <a:solidFill>
            <a:srgbClr val="5B9BD5"/>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8</xdr:row>
      <xdr:rowOff>85725</xdr:rowOff>
    </xdr:from>
    <xdr:to>
      <xdr:col>7</xdr:col>
      <xdr:colOff>742950</xdr:colOff>
      <xdr:row>14</xdr:row>
      <xdr:rowOff>209550</xdr:rowOff>
    </xdr:to>
    <xdr:pic>
      <xdr:nvPicPr>
        <xdr:cNvPr id="1" name="Grafik 3"/>
        <xdr:cNvPicPr preferRelativeResize="1">
          <a:picLocks noChangeAspect="1"/>
        </xdr:cNvPicPr>
      </xdr:nvPicPr>
      <xdr:blipFill>
        <a:blip r:embed="rId1"/>
        <a:srcRect b="27639"/>
        <a:stretch>
          <a:fillRect/>
        </a:stretch>
      </xdr:blipFill>
      <xdr:spPr>
        <a:xfrm>
          <a:off x="5743575" y="2028825"/>
          <a:ext cx="2200275" cy="2124075"/>
        </a:xfrm>
        <a:prstGeom prst="rect">
          <a:avLst/>
        </a:prstGeom>
        <a:noFill/>
        <a:ln w="31750" cmpd="sng">
          <a:solidFill>
            <a:srgbClr val="5B9BD5"/>
          </a:solidFill>
          <a:headEnd type="none"/>
          <a:tailEnd type="none"/>
        </a:ln>
      </xdr:spPr>
    </xdr:pic>
    <xdr:clientData/>
  </xdr:twoCellAnchor>
  <xdr:twoCellAnchor editAs="oneCell">
    <xdr:from>
      <xdr:col>2</xdr:col>
      <xdr:colOff>771525</xdr:colOff>
      <xdr:row>46</xdr:row>
      <xdr:rowOff>142875</xdr:rowOff>
    </xdr:from>
    <xdr:to>
      <xdr:col>4</xdr:col>
      <xdr:colOff>1190625</xdr:colOff>
      <xdr:row>48</xdr:row>
      <xdr:rowOff>38100</xdr:rowOff>
    </xdr:to>
    <xdr:pic>
      <xdr:nvPicPr>
        <xdr:cNvPr id="2" name="Grafik 10"/>
        <xdr:cNvPicPr preferRelativeResize="1">
          <a:picLocks noChangeAspect="1"/>
        </xdr:cNvPicPr>
      </xdr:nvPicPr>
      <xdr:blipFill>
        <a:blip r:embed="rId1"/>
        <a:srcRect t="89804"/>
        <a:stretch>
          <a:fillRect/>
        </a:stretch>
      </xdr:blipFill>
      <xdr:spPr>
        <a:xfrm>
          <a:off x="3324225" y="11963400"/>
          <a:ext cx="2324100" cy="276225"/>
        </a:xfrm>
        <a:prstGeom prst="rect">
          <a:avLst/>
        </a:prstGeom>
        <a:noFill/>
        <a:ln w="31750" cmpd="sng">
          <a:solidFill>
            <a:srgbClr val="5B9BD5"/>
          </a:solidFill>
          <a:headEnd type="none"/>
          <a:tailEnd type="none"/>
        </a:ln>
      </xdr:spPr>
    </xdr:pic>
    <xdr:clientData/>
  </xdr:twoCellAnchor>
  <xdr:twoCellAnchor editAs="oneCell">
    <xdr:from>
      <xdr:col>1</xdr:col>
      <xdr:colOff>47625</xdr:colOff>
      <xdr:row>42</xdr:row>
      <xdr:rowOff>76200</xdr:rowOff>
    </xdr:from>
    <xdr:to>
      <xdr:col>4</xdr:col>
      <xdr:colOff>1200150</xdr:colOff>
      <xdr:row>46</xdr:row>
      <xdr:rowOff>95250</xdr:rowOff>
    </xdr:to>
    <xdr:pic>
      <xdr:nvPicPr>
        <xdr:cNvPr id="3" name="Grafik 6"/>
        <xdr:cNvPicPr preferRelativeResize="1">
          <a:picLocks noChangeAspect="1"/>
        </xdr:cNvPicPr>
      </xdr:nvPicPr>
      <xdr:blipFill>
        <a:blip r:embed="rId2"/>
        <a:srcRect t="6716"/>
        <a:stretch>
          <a:fillRect/>
        </a:stretch>
      </xdr:blipFill>
      <xdr:spPr>
        <a:xfrm>
          <a:off x="1657350" y="11134725"/>
          <a:ext cx="4000500" cy="781050"/>
        </a:xfrm>
        <a:prstGeom prst="rect">
          <a:avLst/>
        </a:prstGeom>
        <a:noFill/>
        <a:ln w="31750" cmpd="sng">
          <a:solidFill>
            <a:srgbClr val="5B9BD5"/>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18</xdr:row>
      <xdr:rowOff>47625</xdr:rowOff>
    </xdr:from>
    <xdr:to>
      <xdr:col>4</xdr:col>
      <xdr:colOff>533400</xdr:colOff>
      <xdr:row>27</xdr:row>
      <xdr:rowOff>19050</xdr:rowOff>
    </xdr:to>
    <xdr:pic>
      <xdr:nvPicPr>
        <xdr:cNvPr id="1" name="Grafik 1"/>
        <xdr:cNvPicPr preferRelativeResize="1">
          <a:picLocks noChangeAspect="1"/>
        </xdr:cNvPicPr>
      </xdr:nvPicPr>
      <xdr:blipFill>
        <a:blip r:embed="rId1"/>
        <a:srcRect l="61511" t="33233"/>
        <a:stretch>
          <a:fillRect/>
        </a:stretch>
      </xdr:blipFill>
      <xdr:spPr>
        <a:xfrm>
          <a:off x="2419350" y="4419600"/>
          <a:ext cx="2390775" cy="2028825"/>
        </a:xfrm>
        <a:prstGeom prst="rect">
          <a:avLst/>
        </a:prstGeom>
        <a:noFill/>
        <a:ln w="38100" cmpd="sng">
          <a:solidFill>
            <a:srgbClr val="5B9BD5"/>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8</xdr:row>
      <xdr:rowOff>57150</xdr:rowOff>
    </xdr:from>
    <xdr:to>
      <xdr:col>7</xdr:col>
      <xdr:colOff>314325</xdr:colOff>
      <xdr:row>14</xdr:row>
      <xdr:rowOff>161925</xdr:rowOff>
    </xdr:to>
    <xdr:pic>
      <xdr:nvPicPr>
        <xdr:cNvPr id="1" name="Grafik 1"/>
        <xdr:cNvPicPr preferRelativeResize="1">
          <a:picLocks noChangeAspect="1"/>
        </xdr:cNvPicPr>
      </xdr:nvPicPr>
      <xdr:blipFill>
        <a:blip r:embed="rId1"/>
        <a:srcRect b="27491"/>
        <a:stretch>
          <a:fillRect/>
        </a:stretch>
      </xdr:blipFill>
      <xdr:spPr>
        <a:xfrm>
          <a:off x="5705475" y="2038350"/>
          <a:ext cx="1809750" cy="2105025"/>
        </a:xfrm>
        <a:prstGeom prst="rect">
          <a:avLst/>
        </a:prstGeom>
        <a:noFill/>
        <a:ln w="31750" cmpd="sng">
          <a:solidFill>
            <a:srgbClr val="5B9BD5"/>
          </a:solidFill>
          <a:headEnd type="none"/>
          <a:tailEnd type="none"/>
        </a:ln>
      </xdr:spPr>
    </xdr:pic>
    <xdr:clientData/>
  </xdr:twoCellAnchor>
  <xdr:twoCellAnchor editAs="oneCell">
    <xdr:from>
      <xdr:col>1</xdr:col>
      <xdr:colOff>38100</xdr:colOff>
      <xdr:row>42</xdr:row>
      <xdr:rowOff>66675</xdr:rowOff>
    </xdr:from>
    <xdr:to>
      <xdr:col>3</xdr:col>
      <xdr:colOff>895350</xdr:colOff>
      <xdr:row>48</xdr:row>
      <xdr:rowOff>123825</xdr:rowOff>
    </xdr:to>
    <xdr:pic>
      <xdr:nvPicPr>
        <xdr:cNvPr id="2" name="Grafik 3"/>
        <xdr:cNvPicPr preferRelativeResize="1">
          <a:picLocks noChangeAspect="1"/>
        </xdr:cNvPicPr>
      </xdr:nvPicPr>
      <xdr:blipFill>
        <a:blip r:embed="rId1"/>
        <a:srcRect t="60508"/>
        <a:stretch>
          <a:fillRect/>
        </a:stretch>
      </xdr:blipFill>
      <xdr:spPr>
        <a:xfrm>
          <a:off x="1647825" y="11163300"/>
          <a:ext cx="2771775" cy="1200150"/>
        </a:xfrm>
        <a:prstGeom prst="rect">
          <a:avLst/>
        </a:prstGeom>
        <a:noFill/>
        <a:ln w="31750" cmpd="sng">
          <a:solidFill>
            <a:srgbClr val="5B9BD5"/>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150" zoomScaleNormal="150" zoomScalePageLayoutView="0" workbookViewId="0" topLeftCell="A1">
      <selection activeCell="J4" sqref="J4"/>
    </sheetView>
  </sheetViews>
  <sheetFormatPr defaultColWidth="11.421875" defaultRowHeight="15"/>
  <cols>
    <col min="1" max="1" width="24.140625" style="0" customWidth="1"/>
    <col min="3" max="3" width="14.57421875" style="0" customWidth="1"/>
    <col min="4" max="4" width="14.00390625" style="0" customWidth="1"/>
    <col min="9" max="9" width="3.8515625" style="0" customWidth="1"/>
  </cols>
  <sheetData>
    <row r="1" spans="1:9" ht="21.75" thickBot="1">
      <c r="A1" s="199" t="s">
        <v>161</v>
      </c>
      <c r="B1" s="200"/>
      <c r="C1" s="200"/>
      <c r="D1" s="200"/>
      <c r="E1" s="200"/>
      <c r="F1" s="200"/>
      <c r="G1" s="200"/>
      <c r="H1" s="200"/>
      <c r="I1" s="201"/>
    </row>
    <row r="2" spans="1:9" ht="46.5" customHeight="1" thickBot="1">
      <c r="A2" s="199" t="s">
        <v>160</v>
      </c>
      <c r="B2" s="200"/>
      <c r="C2" s="200"/>
      <c r="D2" s="200"/>
      <c r="E2" s="200"/>
      <c r="F2" s="200"/>
      <c r="G2" s="200"/>
      <c r="H2" s="200"/>
      <c r="I2" s="201"/>
    </row>
    <row r="3" spans="1:9" ht="6.75" customHeight="1" thickBot="1">
      <c r="A3" s="1"/>
      <c r="B3" s="1"/>
      <c r="C3" s="1"/>
      <c r="D3" s="1"/>
      <c r="E3" s="1"/>
      <c r="F3" s="1"/>
      <c r="G3" s="1"/>
      <c r="H3" s="1"/>
      <c r="I3" s="1"/>
    </row>
    <row r="4" spans="1:9" ht="71.25" customHeight="1" thickBot="1">
      <c r="A4" s="196" t="s">
        <v>147</v>
      </c>
      <c r="B4" s="197"/>
      <c r="C4" s="197"/>
      <c r="D4" s="197"/>
      <c r="E4" s="197"/>
      <c r="F4" s="197"/>
      <c r="G4" s="197"/>
      <c r="H4" s="197"/>
      <c r="I4" s="198"/>
    </row>
    <row r="5" spans="1:9" ht="6" customHeight="1" thickBot="1">
      <c r="A5" s="1"/>
      <c r="B5" s="1"/>
      <c r="C5" s="1"/>
      <c r="D5" s="1"/>
      <c r="E5" s="1"/>
      <c r="F5" s="1"/>
      <c r="G5" s="1"/>
      <c r="H5" s="1"/>
      <c r="I5" s="1"/>
    </row>
    <row r="6" spans="1:9" ht="18.75" customHeight="1" thickBot="1">
      <c r="A6" s="110" t="s">
        <v>0</v>
      </c>
      <c r="B6" s="111"/>
      <c r="C6" s="111"/>
      <c r="D6" s="111"/>
      <c r="E6" s="111"/>
      <c r="F6" s="111"/>
      <c r="G6" s="111"/>
      <c r="H6" s="111"/>
      <c r="I6" s="112"/>
    </row>
    <row r="7" spans="1:10" ht="4.5" customHeight="1">
      <c r="A7" s="6"/>
      <c r="B7" s="6"/>
      <c r="C7" s="6"/>
      <c r="D7" s="6"/>
      <c r="E7" s="6"/>
      <c r="F7" s="6"/>
      <c r="G7" s="6"/>
      <c r="H7" s="6"/>
      <c r="I7" s="6"/>
      <c r="J7" s="2"/>
    </row>
    <row r="8" spans="1:10" ht="43.5" customHeight="1">
      <c r="A8" s="8" t="s">
        <v>1</v>
      </c>
      <c r="B8" s="97" t="s">
        <v>154</v>
      </c>
      <c r="C8" s="97"/>
      <c r="D8" s="97"/>
      <c r="E8" s="97"/>
      <c r="F8" s="97"/>
      <c r="G8" s="97"/>
      <c r="H8" s="97"/>
      <c r="I8" s="97"/>
      <c r="J8" s="2"/>
    </row>
    <row r="9" spans="1:10" ht="58.5" customHeight="1">
      <c r="A9" s="9" t="s">
        <v>6</v>
      </c>
      <c r="B9" s="97" t="s">
        <v>155</v>
      </c>
      <c r="C9" s="97"/>
      <c r="D9" s="97"/>
      <c r="E9" s="97"/>
      <c r="F9" s="97"/>
      <c r="G9" s="97"/>
      <c r="H9" s="97"/>
      <c r="I9" s="97"/>
      <c r="J9" s="2"/>
    </row>
    <row r="10" spans="1:10" ht="37.5" customHeight="1">
      <c r="A10" s="9" t="s">
        <v>5</v>
      </c>
      <c r="B10" s="8" t="s">
        <v>2</v>
      </c>
      <c r="C10" s="97" t="s">
        <v>150</v>
      </c>
      <c r="D10" s="97"/>
      <c r="E10" s="97"/>
      <c r="F10" s="97"/>
      <c r="G10" s="97"/>
      <c r="H10" s="97"/>
      <c r="I10" s="97"/>
      <c r="J10" s="2"/>
    </row>
    <row r="11" spans="1:10" ht="91.5" customHeight="1">
      <c r="A11" s="8" t="s">
        <v>7</v>
      </c>
      <c r="B11" s="10" t="s">
        <v>3</v>
      </c>
      <c r="C11" s="97" t="s">
        <v>156</v>
      </c>
      <c r="D11" s="97"/>
      <c r="E11" s="97"/>
      <c r="F11" s="97"/>
      <c r="G11" s="97"/>
      <c r="H11" s="97"/>
      <c r="I11" s="97"/>
      <c r="J11" s="2"/>
    </row>
    <row r="12" spans="1:10" ht="60" customHeight="1">
      <c r="A12" s="8" t="s">
        <v>8</v>
      </c>
      <c r="B12" s="10" t="s">
        <v>4</v>
      </c>
      <c r="C12" s="97" t="s">
        <v>158</v>
      </c>
      <c r="D12" s="97"/>
      <c r="E12" s="97"/>
      <c r="F12" s="97"/>
      <c r="G12" s="97"/>
      <c r="H12" s="97"/>
      <c r="I12" s="97"/>
      <c r="J12" s="2"/>
    </row>
    <row r="13" spans="1:10" ht="36.75" customHeight="1">
      <c r="A13" s="8" t="s">
        <v>9</v>
      </c>
      <c r="B13" s="8" t="s">
        <v>10</v>
      </c>
      <c r="C13" s="97" t="s">
        <v>157</v>
      </c>
      <c r="D13" s="97"/>
      <c r="E13" s="97"/>
      <c r="F13" s="97"/>
      <c r="G13" s="97"/>
      <c r="H13" s="97"/>
      <c r="I13" s="97"/>
      <c r="J13" s="2"/>
    </row>
    <row r="14" spans="1:10" ht="108.75" customHeight="1">
      <c r="A14" s="9" t="s">
        <v>11</v>
      </c>
      <c r="B14" s="97" t="s">
        <v>131</v>
      </c>
      <c r="C14" s="97"/>
      <c r="D14" s="97"/>
      <c r="E14" s="97"/>
      <c r="F14" s="97"/>
      <c r="G14" s="97"/>
      <c r="H14" s="97"/>
      <c r="I14" s="97"/>
      <c r="J14" s="2"/>
    </row>
    <row r="15" spans="1:10" ht="33" customHeight="1">
      <c r="A15" s="8" t="s">
        <v>13</v>
      </c>
      <c r="B15" s="16" t="s">
        <v>12</v>
      </c>
      <c r="C15" s="97" t="s">
        <v>14</v>
      </c>
      <c r="D15" s="97"/>
      <c r="E15" s="97"/>
      <c r="F15" s="97"/>
      <c r="G15" s="97"/>
      <c r="H15" s="97"/>
      <c r="I15" s="97"/>
      <c r="J15" s="2"/>
    </row>
    <row r="16" spans="1:10" ht="62.25" customHeight="1">
      <c r="A16" s="9" t="s">
        <v>15</v>
      </c>
      <c r="B16" s="10" t="s">
        <v>16</v>
      </c>
      <c r="C16" s="97" t="s">
        <v>17</v>
      </c>
      <c r="D16" s="97"/>
      <c r="E16" s="97"/>
      <c r="F16" s="97"/>
      <c r="G16" s="97"/>
      <c r="H16" s="97"/>
      <c r="I16" s="97"/>
      <c r="J16" s="2"/>
    </row>
    <row r="17" spans="1:10" ht="63" customHeight="1">
      <c r="A17" s="8" t="s">
        <v>18</v>
      </c>
      <c r="B17" s="10" t="s">
        <v>19</v>
      </c>
      <c r="C17" s="97" t="s">
        <v>149</v>
      </c>
      <c r="D17" s="97"/>
      <c r="E17" s="97"/>
      <c r="F17" s="97"/>
      <c r="G17" s="97"/>
      <c r="H17" s="97"/>
      <c r="I17" s="97"/>
      <c r="J17" s="2"/>
    </row>
    <row r="18" spans="1:10" ht="51.75" customHeight="1">
      <c r="A18" s="8" t="s">
        <v>20</v>
      </c>
      <c r="B18" s="10" t="s">
        <v>21</v>
      </c>
      <c r="C18" s="97" t="s">
        <v>22</v>
      </c>
      <c r="D18" s="97"/>
      <c r="E18" s="97"/>
      <c r="F18" s="97"/>
      <c r="G18" s="97"/>
      <c r="H18" s="97"/>
      <c r="I18" s="97"/>
      <c r="J18" s="2"/>
    </row>
    <row r="19" spans="1:10" ht="35.25" customHeight="1">
      <c r="A19" s="8" t="s">
        <v>23</v>
      </c>
      <c r="B19" s="10" t="s">
        <v>132</v>
      </c>
      <c r="C19" s="97" t="s">
        <v>14</v>
      </c>
      <c r="D19" s="97"/>
      <c r="E19" s="97"/>
      <c r="F19" s="97"/>
      <c r="G19" s="97"/>
      <c r="H19" s="97"/>
      <c r="I19" s="97"/>
      <c r="J19" s="2"/>
    </row>
    <row r="20" spans="1:10" ht="42.75" customHeight="1">
      <c r="A20" s="8" t="s">
        <v>24</v>
      </c>
      <c r="B20" s="97" t="s">
        <v>25</v>
      </c>
      <c r="C20" s="97"/>
      <c r="D20" s="97"/>
      <c r="E20" s="97"/>
      <c r="F20" s="97"/>
      <c r="G20" s="97"/>
      <c r="H20" s="97"/>
      <c r="I20" s="97"/>
      <c r="J20" s="2"/>
    </row>
    <row r="21" spans="1:10" ht="57.75" customHeight="1">
      <c r="A21" s="9" t="s">
        <v>26</v>
      </c>
      <c r="B21" s="10" t="s">
        <v>133</v>
      </c>
      <c r="C21" s="97" t="s">
        <v>134</v>
      </c>
      <c r="D21" s="97"/>
      <c r="E21" s="97"/>
      <c r="F21" s="97"/>
      <c r="G21" s="97"/>
      <c r="H21" s="97"/>
      <c r="I21" s="97"/>
      <c r="J21" s="2"/>
    </row>
    <row r="22" spans="1:10" ht="47.25" customHeight="1">
      <c r="A22" s="8" t="s">
        <v>27</v>
      </c>
      <c r="B22" s="97" t="s">
        <v>135</v>
      </c>
      <c r="C22" s="97"/>
      <c r="D22" s="97"/>
      <c r="E22" s="97"/>
      <c r="F22" s="97"/>
      <c r="G22" s="97"/>
      <c r="H22" s="97"/>
      <c r="I22" s="97"/>
      <c r="J22" s="2"/>
    </row>
    <row r="23" spans="1:10" ht="8.25" customHeight="1" thickBot="1">
      <c r="A23" s="6"/>
      <c r="B23" s="7"/>
      <c r="C23" s="7"/>
      <c r="D23" s="7"/>
      <c r="E23" s="7"/>
      <c r="F23" s="7"/>
      <c r="G23" s="7"/>
      <c r="H23" s="7"/>
      <c r="I23" s="7"/>
      <c r="J23" s="2"/>
    </row>
    <row r="24" spans="1:11" ht="18" customHeight="1" thickBot="1">
      <c r="A24" s="95" t="s">
        <v>148</v>
      </c>
      <c r="B24" s="101" t="s">
        <v>159</v>
      </c>
      <c r="C24" s="102"/>
      <c r="D24" s="102"/>
      <c r="E24" s="102"/>
      <c r="F24" s="102"/>
      <c r="G24" s="102"/>
      <c r="H24" s="102"/>
      <c r="I24" s="103"/>
      <c r="J24" s="4"/>
      <c r="K24" s="4"/>
    </row>
    <row r="25" spans="1:11" ht="24" customHeight="1" thickBot="1">
      <c r="A25" s="4"/>
      <c r="B25" s="98" t="s">
        <v>144</v>
      </c>
      <c r="C25" s="99"/>
      <c r="D25" s="99"/>
      <c r="E25" s="99"/>
      <c r="F25" s="99"/>
      <c r="G25" s="99"/>
      <c r="H25" s="99"/>
      <c r="I25" s="100"/>
      <c r="J25" s="4"/>
      <c r="K25" s="4"/>
    </row>
    <row r="26" spans="1:11" ht="32.25" customHeight="1" thickBot="1">
      <c r="A26" s="96" t="s">
        <v>145</v>
      </c>
      <c r="B26" s="104" t="s">
        <v>146</v>
      </c>
      <c r="C26" s="105"/>
      <c r="D26" s="105"/>
      <c r="E26" s="105"/>
      <c r="F26" s="105"/>
      <c r="G26" s="105"/>
      <c r="H26" s="105"/>
      <c r="I26" s="106"/>
      <c r="J26" s="4"/>
      <c r="K26" s="4"/>
    </row>
    <row r="27" spans="1:11" ht="18" customHeight="1">
      <c r="A27" s="4"/>
      <c r="B27" s="4"/>
      <c r="C27" s="12"/>
      <c r="D27" s="11"/>
      <c r="E27" s="4"/>
      <c r="F27" s="4"/>
      <c r="G27" s="4"/>
      <c r="H27" s="13"/>
      <c r="I27" s="4"/>
      <c r="J27" s="4"/>
      <c r="K27" s="4"/>
    </row>
    <row r="29" spans="2:12" ht="15">
      <c r="B29" s="5"/>
      <c r="C29" s="5"/>
      <c r="D29" s="5"/>
      <c r="E29" s="5"/>
      <c r="F29" s="5"/>
      <c r="G29" s="5"/>
      <c r="H29" s="5"/>
      <c r="I29" s="5"/>
      <c r="J29" s="5"/>
      <c r="K29" s="5"/>
      <c r="L29" s="5"/>
    </row>
    <row r="30" ht="15">
      <c r="B30" s="3"/>
    </row>
  </sheetData>
  <sheetProtection/>
  <mergeCells count="22">
    <mergeCell ref="C17:I17"/>
    <mergeCell ref="A1:I1"/>
    <mergeCell ref="A2:I2"/>
    <mergeCell ref="A6:I6"/>
    <mergeCell ref="B9:I9"/>
    <mergeCell ref="B8:I8"/>
    <mergeCell ref="B22:I22"/>
    <mergeCell ref="C19:I19"/>
    <mergeCell ref="C11:I11"/>
    <mergeCell ref="C12:I12"/>
    <mergeCell ref="C13:I13"/>
    <mergeCell ref="B20:I20"/>
    <mergeCell ref="C10:I10"/>
    <mergeCell ref="C18:I18"/>
    <mergeCell ref="B25:I25"/>
    <mergeCell ref="B24:I24"/>
    <mergeCell ref="B26:I26"/>
    <mergeCell ref="A4:I4"/>
    <mergeCell ref="C21:I21"/>
    <mergeCell ref="B14:I14"/>
    <mergeCell ref="C15:I15"/>
    <mergeCell ref="C16:I16"/>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9" r:id="rId1"/>
  <headerFooter>
    <oddFooter>&amp;CErstellt von Eibensteiner&amp;RSeite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B37">
      <selection activeCell="L19" sqref="L19"/>
    </sheetView>
  </sheetViews>
  <sheetFormatPr defaultColWidth="11.421875" defaultRowHeight="15"/>
  <cols>
    <col min="1" max="1" width="24.140625" style="0" customWidth="1"/>
    <col min="3" max="3" width="14.57421875" style="0" customWidth="1"/>
    <col min="4" max="4" width="14.00390625" style="0" customWidth="1"/>
    <col min="5" max="5" width="15.140625" style="0" customWidth="1"/>
    <col min="9" max="9" width="15.140625" style="0" customWidth="1"/>
  </cols>
  <sheetData>
    <row r="1" spans="1:9" ht="32.25" customHeight="1" thickBot="1">
      <c r="A1" s="107" t="s">
        <v>142</v>
      </c>
      <c r="B1" s="108"/>
      <c r="C1" s="108"/>
      <c r="D1" s="108"/>
      <c r="E1" s="108"/>
      <c r="F1" s="108"/>
      <c r="G1" s="108"/>
      <c r="H1" s="108"/>
      <c r="I1" s="109"/>
    </row>
    <row r="2" spans="1:9" ht="6.75" customHeight="1" thickBot="1">
      <c r="A2" s="1"/>
      <c r="B2" s="1"/>
      <c r="C2" s="1"/>
      <c r="D2" s="1"/>
      <c r="E2" s="1"/>
      <c r="F2" s="1"/>
      <c r="G2" s="1"/>
      <c r="H2" s="1"/>
      <c r="I2" s="1"/>
    </row>
    <row r="3" spans="1:9" ht="24" thickBot="1">
      <c r="A3" s="131" t="s">
        <v>29</v>
      </c>
      <c r="B3" s="132"/>
      <c r="C3" s="132"/>
      <c r="D3" s="132"/>
      <c r="E3" s="132"/>
      <c r="F3" s="132"/>
      <c r="G3" s="132"/>
      <c r="H3" s="132"/>
      <c r="I3" s="133"/>
    </row>
    <row r="4" spans="1:9" ht="16.5" thickBot="1">
      <c r="A4" s="17" t="s">
        <v>70</v>
      </c>
      <c r="B4" s="17"/>
      <c r="C4" s="17"/>
      <c r="D4" s="44">
        <v>3000</v>
      </c>
      <c r="E4" s="17" t="s">
        <v>34</v>
      </c>
      <c r="F4" s="17"/>
      <c r="G4" s="17"/>
      <c r="H4" s="17"/>
      <c r="I4" s="17"/>
    </row>
    <row r="5" spans="1:9" ht="15.75">
      <c r="A5" s="19" t="s">
        <v>87</v>
      </c>
      <c r="B5" s="17"/>
      <c r="C5" s="17"/>
      <c r="D5" s="18"/>
      <c r="E5" s="17"/>
      <c r="F5" s="17"/>
      <c r="G5" s="17"/>
      <c r="H5" s="17"/>
      <c r="I5" s="17"/>
    </row>
    <row r="6" spans="1:9" ht="16.5" thickBot="1">
      <c r="A6" s="20" t="s">
        <v>35</v>
      </c>
      <c r="B6" s="20"/>
      <c r="C6" s="20"/>
      <c r="D6" s="20"/>
      <c r="E6" s="20"/>
      <c r="F6" s="20"/>
      <c r="G6" s="20"/>
      <c r="H6" s="20"/>
      <c r="I6" s="20"/>
    </row>
    <row r="7" spans="1:9" ht="16.5" thickBot="1">
      <c r="A7" s="120" t="s">
        <v>30</v>
      </c>
      <c r="B7" s="121"/>
      <c r="C7" s="121"/>
      <c r="D7" s="121"/>
      <c r="E7" s="121"/>
      <c r="F7" s="121"/>
      <c r="G7" s="121"/>
      <c r="H7" s="121"/>
      <c r="I7" s="122"/>
    </row>
    <row r="8" spans="1:9" ht="15.75">
      <c r="A8" s="20"/>
      <c r="B8" s="20"/>
      <c r="C8" s="20"/>
      <c r="D8" s="20"/>
      <c r="E8" s="20"/>
      <c r="F8" s="20"/>
      <c r="G8" s="20"/>
      <c r="H8" s="20"/>
      <c r="I8" s="20"/>
    </row>
    <row r="9" spans="1:9" ht="60" customHeight="1">
      <c r="A9" s="113" t="s">
        <v>54</v>
      </c>
      <c r="B9" s="114"/>
      <c r="C9" s="123" t="s">
        <v>151</v>
      </c>
      <c r="D9" s="123"/>
      <c r="E9" s="123"/>
      <c r="F9" s="123"/>
      <c r="G9" s="123"/>
      <c r="H9" s="123"/>
      <c r="I9" s="124"/>
    </row>
    <row r="10" spans="1:9" ht="15.75">
      <c r="A10" s="20"/>
      <c r="B10" s="20"/>
      <c r="C10" s="125" t="s">
        <v>31</v>
      </c>
      <c r="D10" s="126"/>
      <c r="E10" s="126"/>
      <c r="F10" s="126"/>
      <c r="G10" s="126"/>
      <c r="H10" s="126"/>
      <c r="I10" s="127"/>
    </row>
    <row r="11" spans="1:9" ht="15.75">
      <c r="A11" s="20"/>
      <c r="B11" s="20"/>
      <c r="C11" s="125" t="s">
        <v>32</v>
      </c>
      <c r="D11" s="126"/>
      <c r="E11" s="126"/>
      <c r="F11" s="126"/>
      <c r="G11" s="126"/>
      <c r="H11" s="126"/>
      <c r="I11" s="127"/>
    </row>
    <row r="12" spans="1:9" ht="15.75">
      <c r="A12" s="20"/>
      <c r="B12" s="20"/>
      <c r="C12" s="125" t="s">
        <v>33</v>
      </c>
      <c r="D12" s="126"/>
      <c r="E12" s="126"/>
      <c r="F12" s="126"/>
      <c r="G12" s="126"/>
      <c r="H12" s="126"/>
      <c r="I12" s="127"/>
    </row>
    <row r="13" spans="1:9" ht="15.75">
      <c r="A13" s="20"/>
      <c r="B13" s="20"/>
      <c r="C13" s="41" t="s">
        <v>1</v>
      </c>
      <c r="D13" s="76">
        <f>D4</f>
        <v>3000</v>
      </c>
      <c r="E13" s="19"/>
      <c r="F13" s="19"/>
      <c r="G13" s="19"/>
      <c r="H13" s="19"/>
      <c r="I13" s="19"/>
    </row>
    <row r="14" spans="1:9" ht="15.75">
      <c r="A14" s="113" t="s">
        <v>55</v>
      </c>
      <c r="B14" s="114"/>
      <c r="C14" s="21" t="s">
        <v>36</v>
      </c>
      <c r="D14" s="20"/>
      <c r="E14" s="20"/>
      <c r="F14" s="20"/>
      <c r="G14" s="20"/>
      <c r="H14" s="20"/>
      <c r="I14" s="20"/>
    </row>
    <row r="15" spans="1:9" ht="15.75">
      <c r="A15" s="20"/>
      <c r="B15" s="20"/>
      <c r="C15" s="134" t="s">
        <v>37</v>
      </c>
      <c r="D15" s="134"/>
      <c r="E15" s="134"/>
      <c r="F15" s="134"/>
      <c r="G15" s="79" t="s">
        <v>38</v>
      </c>
      <c r="H15" s="80">
        <v>0.1807</v>
      </c>
      <c r="I15" s="20"/>
    </row>
    <row r="16" spans="1:9" ht="15.75">
      <c r="A16" s="20"/>
      <c r="B16" s="20"/>
      <c r="C16" s="77" t="s">
        <v>1</v>
      </c>
      <c r="D16" s="78">
        <f>D13</f>
        <v>3000</v>
      </c>
      <c r="E16" s="20"/>
      <c r="F16" s="20"/>
      <c r="G16" s="20"/>
      <c r="H16" s="20"/>
      <c r="I16" s="20"/>
    </row>
    <row r="17" spans="1:9" ht="15.75">
      <c r="A17" s="20"/>
      <c r="B17" s="20"/>
      <c r="C17" s="22" t="s">
        <v>39</v>
      </c>
      <c r="D17" s="23">
        <f>D16*H15</f>
        <v>542.1</v>
      </c>
      <c r="E17" s="20"/>
      <c r="F17" s="20"/>
      <c r="G17" s="20"/>
      <c r="H17" s="20"/>
      <c r="I17" s="20"/>
    </row>
    <row r="18" spans="1:9" ht="15.75">
      <c r="A18" s="17"/>
      <c r="B18" s="17"/>
      <c r="C18" s="17"/>
      <c r="D18" s="17"/>
      <c r="E18" s="17"/>
      <c r="F18" s="17"/>
      <c r="G18" s="17"/>
      <c r="H18" s="17"/>
      <c r="I18" s="17"/>
    </row>
    <row r="19" spans="1:11" ht="32.25" customHeight="1">
      <c r="A19" s="113" t="s">
        <v>53</v>
      </c>
      <c r="B19" s="114"/>
      <c r="C19" s="135" t="s">
        <v>136</v>
      </c>
      <c r="D19" s="136"/>
      <c r="E19" s="136"/>
      <c r="F19" s="136"/>
      <c r="G19" s="136"/>
      <c r="H19" s="136"/>
      <c r="I19" s="136"/>
      <c r="J19" s="4"/>
      <c r="K19" s="4"/>
    </row>
    <row r="20" spans="1:11" ht="18" customHeight="1">
      <c r="A20" s="20"/>
      <c r="B20" s="20"/>
      <c r="C20" s="24" t="s">
        <v>40</v>
      </c>
      <c r="D20" s="25"/>
      <c r="E20" s="20"/>
      <c r="F20" s="20"/>
      <c r="G20" s="20"/>
      <c r="H20" s="20"/>
      <c r="I20" s="20"/>
      <c r="J20" s="4"/>
      <c r="K20" s="4"/>
    </row>
    <row r="21" spans="1:11" ht="42" customHeight="1">
      <c r="A21" s="20"/>
      <c r="B21" s="20"/>
      <c r="C21" s="26" t="s">
        <v>41</v>
      </c>
      <c r="D21" s="27"/>
      <c r="E21" s="27">
        <f>D16-D17</f>
        <v>2457.9</v>
      </c>
      <c r="F21" s="128" t="s">
        <v>42</v>
      </c>
      <c r="G21" s="128"/>
      <c r="H21" s="128"/>
      <c r="I21" s="128"/>
      <c r="J21" s="4"/>
      <c r="K21" s="4"/>
    </row>
    <row r="22" spans="1:11" ht="18" customHeight="1">
      <c r="A22" s="20"/>
      <c r="B22" s="20"/>
      <c r="C22" s="24" t="s">
        <v>43</v>
      </c>
      <c r="D22" s="25"/>
      <c r="E22" s="20"/>
      <c r="F22" s="81">
        <v>0.3</v>
      </c>
      <c r="G22" s="20" t="s">
        <v>44</v>
      </c>
      <c r="H22" s="20"/>
      <c r="I22" s="20"/>
      <c r="J22" s="4"/>
      <c r="K22" s="4"/>
    </row>
    <row r="23" spans="1:11" ht="18" customHeight="1">
      <c r="A23" s="20"/>
      <c r="B23" s="20"/>
      <c r="C23" s="24" t="s">
        <v>45</v>
      </c>
      <c r="D23" s="25"/>
      <c r="E23" s="20"/>
      <c r="F23" s="182">
        <f>E21*F22</f>
        <v>737.37</v>
      </c>
      <c r="G23" s="20"/>
      <c r="H23" s="20"/>
      <c r="I23" s="20"/>
      <c r="J23" s="4"/>
      <c r="K23" s="4"/>
    </row>
    <row r="24" spans="1:11" ht="18" customHeight="1">
      <c r="A24" s="20"/>
      <c r="B24" s="20"/>
      <c r="C24" s="24" t="s">
        <v>46</v>
      </c>
      <c r="D24" s="25"/>
      <c r="E24" s="20"/>
      <c r="F24" s="28"/>
      <c r="G24" s="20"/>
      <c r="H24" s="20"/>
      <c r="I24" s="83">
        <v>428.96</v>
      </c>
      <c r="J24" s="4"/>
      <c r="K24" s="4"/>
    </row>
    <row r="25" spans="1:11" ht="18" customHeight="1">
      <c r="A25" s="20"/>
      <c r="B25" s="20"/>
      <c r="C25" s="129" t="s">
        <v>47</v>
      </c>
      <c r="D25" s="129"/>
      <c r="E25" s="129"/>
      <c r="F25" s="129"/>
      <c r="G25" s="129"/>
      <c r="H25" s="84">
        <f>F23-I24</f>
        <v>308.41</v>
      </c>
      <c r="I25" s="20"/>
      <c r="J25" s="4"/>
      <c r="K25" s="4"/>
    </row>
    <row r="26" spans="1:11" ht="18" customHeight="1">
      <c r="A26" s="20"/>
      <c r="B26" s="20"/>
      <c r="C26" s="24" t="s">
        <v>137</v>
      </c>
      <c r="D26" s="31"/>
      <c r="E26" s="20"/>
      <c r="F26" s="20"/>
      <c r="G26" s="20"/>
      <c r="H26" s="32"/>
      <c r="I26" s="20"/>
      <c r="J26" s="4"/>
      <c r="K26" s="4"/>
    </row>
    <row r="27" spans="1:11" ht="18" customHeight="1">
      <c r="A27" s="20"/>
      <c r="B27" s="20"/>
      <c r="C27" s="24" t="s">
        <v>48</v>
      </c>
      <c r="D27" s="31" t="s">
        <v>49</v>
      </c>
      <c r="E27" s="20"/>
      <c r="F27" s="20" t="s">
        <v>50</v>
      </c>
      <c r="G27" s="20"/>
      <c r="H27" s="32" t="s">
        <v>51</v>
      </c>
      <c r="I27" s="23">
        <f>D4</f>
        <v>3000</v>
      </c>
      <c r="J27" s="4"/>
      <c r="K27" s="4"/>
    </row>
    <row r="28" spans="1:11" ht="18" customHeight="1">
      <c r="A28" s="20"/>
      <c r="B28" s="20"/>
      <c r="C28" s="24"/>
      <c r="D28" s="31"/>
      <c r="E28" s="20"/>
      <c r="F28" s="20"/>
      <c r="G28" s="20"/>
      <c r="H28" s="32"/>
      <c r="I28" s="31"/>
      <c r="J28" s="4"/>
      <c r="K28" s="4"/>
    </row>
    <row r="29" spans="1:11" ht="18" customHeight="1">
      <c r="A29" s="20"/>
      <c r="B29" s="20"/>
      <c r="C29" s="24"/>
      <c r="D29" s="31"/>
      <c r="E29" s="20"/>
      <c r="F29" s="20"/>
      <c r="G29" s="20"/>
      <c r="H29" s="130" t="s">
        <v>52</v>
      </c>
      <c r="I29" s="130"/>
      <c r="J29" s="4"/>
      <c r="K29" s="4"/>
    </row>
    <row r="30" spans="1:11" ht="18" customHeight="1">
      <c r="A30" s="20"/>
      <c r="B30" s="20"/>
      <c r="C30" s="24"/>
      <c r="D30" s="31"/>
      <c r="E30" s="20"/>
      <c r="F30" s="20"/>
      <c r="G30" s="20"/>
      <c r="H30" s="130"/>
      <c r="I30" s="130"/>
      <c r="J30" s="4"/>
      <c r="K30" s="4"/>
    </row>
    <row r="31" spans="1:11" ht="18" customHeight="1">
      <c r="A31" s="20"/>
      <c r="B31" s="20"/>
      <c r="C31" s="24"/>
      <c r="D31" s="31"/>
      <c r="E31" s="20"/>
      <c r="F31" s="20"/>
      <c r="G31" s="20"/>
      <c r="H31" s="130"/>
      <c r="I31" s="130"/>
      <c r="J31" s="4"/>
      <c r="K31" s="4"/>
    </row>
    <row r="32" spans="1:11" ht="18" customHeight="1">
      <c r="A32" s="20"/>
      <c r="B32" s="20"/>
      <c r="C32" s="24"/>
      <c r="D32" s="31"/>
      <c r="E32" s="20"/>
      <c r="F32" s="20"/>
      <c r="G32" s="20"/>
      <c r="H32" s="130"/>
      <c r="I32" s="130"/>
      <c r="J32" s="4"/>
      <c r="K32" s="4"/>
    </row>
    <row r="33" spans="1:11" ht="18" customHeight="1">
      <c r="A33" s="20"/>
      <c r="B33" s="20"/>
      <c r="C33" s="24"/>
      <c r="D33" s="31"/>
      <c r="E33" s="20"/>
      <c r="F33" s="20"/>
      <c r="G33" s="20"/>
      <c r="H33" s="130"/>
      <c r="I33" s="130"/>
      <c r="J33" s="4"/>
      <c r="K33" s="4"/>
    </row>
    <row r="34" spans="1:11" ht="18" customHeight="1">
      <c r="A34" s="20"/>
      <c r="B34" s="20"/>
      <c r="C34" s="24"/>
      <c r="D34" s="31"/>
      <c r="E34" s="20"/>
      <c r="F34" s="20"/>
      <c r="G34" s="20"/>
      <c r="H34" s="32"/>
      <c r="I34" s="31"/>
      <c r="J34" s="4"/>
      <c r="K34" s="4"/>
    </row>
    <row r="35" spans="1:11" ht="18" customHeight="1">
      <c r="A35" s="20"/>
      <c r="B35" s="20"/>
      <c r="C35" s="24"/>
      <c r="D35" s="31"/>
      <c r="E35" s="20"/>
      <c r="F35" s="20"/>
      <c r="G35" s="20"/>
      <c r="H35" s="32"/>
      <c r="I35" s="31"/>
      <c r="J35" s="4"/>
      <c r="K35" s="4"/>
    </row>
    <row r="36" spans="1:11" ht="18" customHeight="1">
      <c r="A36" s="20"/>
      <c r="B36" s="20"/>
      <c r="C36" s="24"/>
      <c r="D36" s="31"/>
      <c r="E36" s="20"/>
      <c r="F36" s="20"/>
      <c r="G36" s="20"/>
      <c r="H36" s="32"/>
      <c r="I36" s="31"/>
      <c r="J36" s="4"/>
      <c r="K36" s="4"/>
    </row>
    <row r="37" spans="1:11" ht="18" customHeight="1">
      <c r="A37" s="20"/>
      <c r="B37" s="20"/>
      <c r="C37" s="24"/>
      <c r="D37" s="31"/>
      <c r="E37" s="20"/>
      <c r="F37" s="20"/>
      <c r="G37" s="20"/>
      <c r="H37" s="32"/>
      <c r="I37" s="31"/>
      <c r="J37" s="4"/>
      <c r="K37" s="4"/>
    </row>
    <row r="38" spans="1:11" ht="18" customHeight="1">
      <c r="A38" s="20"/>
      <c r="B38" s="20"/>
      <c r="C38" s="24"/>
      <c r="D38" s="31"/>
      <c r="E38" s="20"/>
      <c r="F38" s="20"/>
      <c r="G38" s="20"/>
      <c r="H38" s="32"/>
      <c r="I38" s="31"/>
      <c r="J38" s="4"/>
      <c r="K38" s="4"/>
    </row>
    <row r="39" spans="1:11" ht="18" customHeight="1">
      <c r="A39" s="20"/>
      <c r="B39" s="20"/>
      <c r="C39" s="24"/>
      <c r="D39" s="31"/>
      <c r="E39" s="20"/>
      <c r="F39" s="20"/>
      <c r="G39" s="20"/>
      <c r="H39" s="32"/>
      <c r="I39" s="31"/>
      <c r="J39" s="4"/>
      <c r="K39" s="4"/>
    </row>
    <row r="40" spans="1:11" ht="18" customHeight="1">
      <c r="A40" s="20"/>
      <c r="B40" s="20"/>
      <c r="C40" s="24"/>
      <c r="D40" s="31"/>
      <c r="E40" s="20"/>
      <c r="F40" s="20"/>
      <c r="G40" s="20"/>
      <c r="H40" s="32"/>
      <c r="I40" s="31"/>
      <c r="J40" s="4"/>
      <c r="K40" s="4"/>
    </row>
    <row r="41" spans="1:11" ht="38.25" customHeight="1">
      <c r="A41" s="113" t="s">
        <v>56</v>
      </c>
      <c r="B41" s="114"/>
      <c r="C41" s="115" t="s">
        <v>57</v>
      </c>
      <c r="D41" s="116"/>
      <c r="E41" s="116"/>
      <c r="F41" s="116"/>
      <c r="G41" s="116"/>
      <c r="H41" s="116"/>
      <c r="I41" s="117"/>
      <c r="J41" s="4"/>
      <c r="K41" s="4"/>
    </row>
    <row r="42" spans="1:9" ht="15.75">
      <c r="A42" s="20"/>
      <c r="B42" s="20"/>
      <c r="C42" s="24" t="s">
        <v>58</v>
      </c>
      <c r="D42" s="25"/>
      <c r="E42" s="20"/>
      <c r="F42" s="20"/>
      <c r="G42" s="20"/>
      <c r="H42" s="20"/>
      <c r="I42" s="20"/>
    </row>
    <row r="43" spans="1:12" ht="15.75">
      <c r="A43" s="33"/>
      <c r="B43" s="34"/>
      <c r="C43" s="34"/>
      <c r="D43" s="34"/>
      <c r="E43" s="34"/>
      <c r="F43" s="34"/>
      <c r="G43" s="34"/>
      <c r="H43" s="34"/>
      <c r="I43" s="34"/>
      <c r="J43" s="5"/>
      <c r="K43" s="5"/>
      <c r="L43" s="5"/>
    </row>
    <row r="44" spans="1:9" ht="15.75">
      <c r="A44" s="33"/>
      <c r="B44" s="17"/>
      <c r="C44" s="35" t="s">
        <v>1</v>
      </c>
      <c r="D44" s="36">
        <f>D16</f>
        <v>3000</v>
      </c>
      <c r="E44" s="33"/>
      <c r="F44" s="33"/>
      <c r="G44" s="33"/>
      <c r="H44" s="33"/>
      <c r="I44" s="33"/>
    </row>
    <row r="45" spans="1:9" ht="15.75">
      <c r="A45" s="33"/>
      <c r="B45" s="33"/>
      <c r="C45" s="35" t="s">
        <v>39</v>
      </c>
      <c r="D45" s="36">
        <f>D17</f>
        <v>542.1</v>
      </c>
      <c r="E45" s="33"/>
      <c r="F45" s="33"/>
      <c r="G45" s="33"/>
      <c r="H45" s="33"/>
      <c r="I45" s="33"/>
    </row>
    <row r="46" spans="1:9" ht="15.75">
      <c r="A46" s="33"/>
      <c r="B46" s="33"/>
      <c r="C46" s="35" t="s">
        <v>3</v>
      </c>
      <c r="D46" s="37">
        <f>H25</f>
        <v>308.41</v>
      </c>
      <c r="E46" s="33"/>
      <c r="F46" s="33"/>
      <c r="G46" s="33"/>
      <c r="H46" s="33"/>
      <c r="I46" s="33"/>
    </row>
    <row r="47" spans="1:9" ht="15.75">
      <c r="A47" s="33"/>
      <c r="B47" s="33"/>
      <c r="C47" s="35" t="s">
        <v>4</v>
      </c>
      <c r="D47" s="37">
        <f>D44-D45-D46</f>
        <v>2149.4900000000002</v>
      </c>
      <c r="E47" s="33"/>
      <c r="F47" s="33"/>
      <c r="G47" s="33"/>
      <c r="H47" s="33"/>
      <c r="I47" s="33"/>
    </row>
    <row r="48" spans="1:9" ht="15.75">
      <c r="A48" s="33"/>
      <c r="B48" s="33"/>
      <c r="C48" s="33"/>
      <c r="D48" s="33"/>
      <c r="E48" s="33"/>
      <c r="F48" s="33"/>
      <c r="G48" s="33"/>
      <c r="H48" s="33"/>
      <c r="I48" s="33"/>
    </row>
    <row r="49" spans="1:9" ht="15.75">
      <c r="A49" s="33"/>
      <c r="B49" s="33"/>
      <c r="C49" s="33" t="s">
        <v>59</v>
      </c>
      <c r="D49" s="33"/>
      <c r="E49" s="33"/>
      <c r="F49" s="33"/>
      <c r="G49" s="33"/>
      <c r="H49" s="33"/>
      <c r="I49" s="33"/>
    </row>
    <row r="50" spans="1:9" ht="15.75">
      <c r="A50" s="33"/>
      <c r="B50" s="33"/>
      <c r="C50" s="33"/>
      <c r="D50" s="33"/>
      <c r="E50" s="33"/>
      <c r="F50" s="33"/>
      <c r="G50" s="33"/>
      <c r="H50" s="33"/>
      <c r="I50" s="33"/>
    </row>
    <row r="51" spans="1:9" ht="30" customHeight="1">
      <c r="A51" s="118" t="s">
        <v>60</v>
      </c>
      <c r="B51" s="119"/>
      <c r="C51" s="33"/>
      <c r="D51" s="38" t="s">
        <v>61</v>
      </c>
      <c r="E51" s="39" t="s">
        <v>64</v>
      </c>
      <c r="F51" s="40" t="s">
        <v>62</v>
      </c>
      <c r="G51" s="40" t="s">
        <v>63</v>
      </c>
      <c r="H51" s="33"/>
      <c r="I51" s="33"/>
    </row>
    <row r="52" spans="1:9" ht="15.75">
      <c r="A52" s="33"/>
      <c r="B52" s="33"/>
      <c r="C52" s="33"/>
      <c r="D52" s="41">
        <v>6200</v>
      </c>
      <c r="E52" s="35" t="s">
        <v>68</v>
      </c>
      <c r="F52" s="42">
        <f>D44</f>
        <v>3000</v>
      </c>
      <c r="G52" s="38"/>
      <c r="H52" s="33"/>
      <c r="I52" s="33"/>
    </row>
    <row r="53" spans="1:9" ht="15.75">
      <c r="A53" s="33"/>
      <c r="B53" s="33"/>
      <c r="C53" s="33"/>
      <c r="D53" s="35" t="s">
        <v>44</v>
      </c>
      <c r="E53" s="35"/>
      <c r="F53" s="38"/>
      <c r="G53" s="38"/>
      <c r="H53" s="33"/>
      <c r="I53" s="33"/>
    </row>
    <row r="54" spans="1:9" ht="15.75">
      <c r="A54" s="33"/>
      <c r="B54" s="33"/>
      <c r="C54" s="33"/>
      <c r="D54" s="41">
        <v>3540</v>
      </c>
      <c r="E54" s="35" t="s">
        <v>65</v>
      </c>
      <c r="F54" s="38"/>
      <c r="G54" s="42">
        <f>D46</f>
        <v>308.41</v>
      </c>
      <c r="H54" s="33"/>
      <c r="I54" s="33"/>
    </row>
    <row r="55" spans="1:9" ht="15.75">
      <c r="A55" s="33"/>
      <c r="B55" s="33"/>
      <c r="C55" s="33"/>
      <c r="D55" s="41">
        <v>3600</v>
      </c>
      <c r="E55" s="35" t="s">
        <v>66</v>
      </c>
      <c r="F55" s="38"/>
      <c r="G55" s="42">
        <f>D45</f>
        <v>542.1</v>
      </c>
      <c r="H55" s="33"/>
      <c r="I55" s="33"/>
    </row>
    <row r="56" spans="1:9" ht="31.5">
      <c r="A56" s="33"/>
      <c r="B56" s="33"/>
      <c r="C56" s="33"/>
      <c r="D56" s="41">
        <v>3850</v>
      </c>
      <c r="E56" s="43" t="s">
        <v>67</v>
      </c>
      <c r="F56" s="38"/>
      <c r="G56" s="42">
        <f>D47</f>
        <v>2149.4900000000002</v>
      </c>
      <c r="H56" s="33"/>
      <c r="I56" s="33"/>
    </row>
    <row r="57" spans="1:9" ht="15.75">
      <c r="A57" s="33"/>
      <c r="B57" s="33"/>
      <c r="C57" s="33"/>
      <c r="D57" s="33"/>
      <c r="E57" s="33"/>
      <c r="F57" s="33"/>
      <c r="G57" s="33"/>
      <c r="H57" s="33"/>
      <c r="I57" s="33"/>
    </row>
    <row r="58" spans="1:9" ht="15.75">
      <c r="A58" s="33"/>
      <c r="B58" s="33"/>
      <c r="C58" s="33"/>
      <c r="D58" s="33" t="s">
        <v>69</v>
      </c>
      <c r="E58" s="33"/>
      <c r="F58" s="33"/>
      <c r="G58" s="33"/>
      <c r="H58" s="183"/>
      <c r="I58" s="33"/>
    </row>
  </sheetData>
  <sheetProtection/>
  <mergeCells count="18">
    <mergeCell ref="A19:B19"/>
    <mergeCell ref="F21:I21"/>
    <mergeCell ref="C25:G25"/>
    <mergeCell ref="H29:I33"/>
    <mergeCell ref="A3:I3"/>
    <mergeCell ref="A1:I1"/>
    <mergeCell ref="C15:F15"/>
    <mergeCell ref="C19:I19"/>
    <mergeCell ref="A41:B41"/>
    <mergeCell ref="C41:I41"/>
    <mergeCell ref="A51:B51"/>
    <mergeCell ref="A7:I7"/>
    <mergeCell ref="A9:B9"/>
    <mergeCell ref="C9:I9"/>
    <mergeCell ref="C10:I10"/>
    <mergeCell ref="C11:I11"/>
    <mergeCell ref="C12:I12"/>
    <mergeCell ref="A14:B1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6" r:id="rId2"/>
  <headerFooter>
    <oddFooter>&amp;CErstellt von Eibensteiner&amp;RSeite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9">
      <selection activeCell="H45" sqref="H45"/>
    </sheetView>
  </sheetViews>
  <sheetFormatPr defaultColWidth="11.421875" defaultRowHeight="15"/>
  <cols>
    <col min="1" max="1" width="24.140625" style="0" customWidth="1"/>
    <col min="2" max="2" width="14.140625" style="0" customWidth="1"/>
    <col min="3" max="3" width="14.57421875" style="0" customWidth="1"/>
    <col min="4" max="4" width="14.00390625" style="0" customWidth="1"/>
    <col min="5" max="5" width="18.28125" style="0" customWidth="1"/>
    <col min="9" max="9" width="15.140625" style="0" customWidth="1"/>
  </cols>
  <sheetData>
    <row r="1" spans="1:9" ht="32.25" customHeight="1" thickBot="1">
      <c r="A1" s="107" t="s">
        <v>28</v>
      </c>
      <c r="B1" s="108"/>
      <c r="C1" s="108"/>
      <c r="D1" s="108"/>
      <c r="E1" s="108"/>
      <c r="F1" s="108"/>
      <c r="G1" s="108"/>
      <c r="H1" s="108"/>
      <c r="I1" s="109"/>
    </row>
    <row r="2" spans="1:9" ht="6.75" customHeight="1" thickBot="1">
      <c r="A2" s="1"/>
      <c r="B2" s="1"/>
      <c r="C2" s="1"/>
      <c r="D2" s="1"/>
      <c r="E2" s="1"/>
      <c r="F2" s="1"/>
      <c r="G2" s="1"/>
      <c r="H2" s="1"/>
      <c r="I2" s="1"/>
    </row>
    <row r="3" spans="1:9" ht="24" thickBot="1">
      <c r="A3" s="131" t="s">
        <v>29</v>
      </c>
      <c r="B3" s="132"/>
      <c r="C3" s="132"/>
      <c r="D3" s="132"/>
      <c r="E3" s="132"/>
      <c r="F3" s="132"/>
      <c r="G3" s="132"/>
      <c r="H3" s="132"/>
      <c r="I3" s="133"/>
    </row>
    <row r="4" spans="1:11" ht="18" customHeight="1" thickBot="1">
      <c r="A4" s="137" t="s">
        <v>92</v>
      </c>
      <c r="B4" s="138"/>
      <c r="C4" s="138"/>
      <c r="D4" s="138"/>
      <c r="E4" s="138"/>
      <c r="F4" s="138"/>
      <c r="G4" s="138"/>
      <c r="H4" s="138"/>
      <c r="I4" s="139"/>
      <c r="J4" s="4"/>
      <c r="K4" s="4"/>
    </row>
    <row r="5" spans="1:11" ht="18" customHeight="1">
      <c r="A5" s="140" t="s">
        <v>93</v>
      </c>
      <c r="B5" s="140"/>
      <c r="C5" s="140"/>
      <c r="D5" s="140"/>
      <c r="E5" s="140"/>
      <c r="F5" s="140"/>
      <c r="G5" s="140"/>
      <c r="H5" s="140"/>
      <c r="I5" s="140"/>
      <c r="J5" s="4"/>
      <c r="K5" s="4"/>
    </row>
    <row r="6" spans="1:11" ht="18" customHeight="1">
      <c r="A6" s="45" t="s">
        <v>94</v>
      </c>
      <c r="B6" s="141" t="s">
        <v>95</v>
      </c>
      <c r="C6" s="141"/>
      <c r="D6" s="141"/>
      <c r="E6" s="141"/>
      <c r="F6" s="141"/>
      <c r="G6" s="141"/>
      <c r="H6" s="141"/>
      <c r="I6" s="141"/>
      <c r="J6" s="4"/>
      <c r="K6" s="4"/>
    </row>
    <row r="7" spans="1:11" ht="18" customHeight="1" thickBot="1">
      <c r="A7" s="47"/>
      <c r="B7" s="47"/>
      <c r="C7" s="47"/>
      <c r="D7" s="47"/>
      <c r="E7" s="47"/>
      <c r="F7" s="47"/>
      <c r="G7" s="47"/>
      <c r="H7" s="47"/>
      <c r="I7" s="47"/>
      <c r="J7" s="4"/>
      <c r="K7" s="4"/>
    </row>
    <row r="8" spans="1:11" ht="18" customHeight="1" thickBot="1">
      <c r="A8" s="47"/>
      <c r="B8" s="47"/>
      <c r="C8" s="47"/>
      <c r="D8" s="47"/>
      <c r="E8" s="47"/>
      <c r="F8" s="142" t="s">
        <v>116</v>
      </c>
      <c r="G8" s="143"/>
      <c r="H8" s="143"/>
      <c r="I8" s="144"/>
      <c r="J8" s="4"/>
      <c r="K8" s="4"/>
    </row>
    <row r="9" spans="1:11" ht="57" customHeight="1">
      <c r="A9" s="20"/>
      <c r="B9" s="39" t="s">
        <v>88</v>
      </c>
      <c r="C9" s="39" t="s">
        <v>89</v>
      </c>
      <c r="D9" s="48" t="s">
        <v>90</v>
      </c>
      <c r="E9" s="20"/>
      <c r="F9" s="20"/>
      <c r="G9" s="20"/>
      <c r="H9" s="20"/>
      <c r="I9" s="20"/>
      <c r="J9" s="4"/>
      <c r="K9" s="4"/>
    </row>
    <row r="10" spans="1:11" ht="28.5" customHeight="1">
      <c r="A10" s="40" t="s">
        <v>12</v>
      </c>
      <c r="B10" s="73">
        <v>0.2098</v>
      </c>
      <c r="C10" s="49">
        <f>'PV Seite 2'!$D$16</f>
        <v>3000</v>
      </c>
      <c r="D10" s="49">
        <f>B10*C10</f>
        <v>629.4</v>
      </c>
      <c r="E10" s="50"/>
      <c r="F10" s="51"/>
      <c r="G10" s="51"/>
      <c r="H10" s="51"/>
      <c r="I10" s="51"/>
      <c r="J10" s="4"/>
      <c r="K10" s="4"/>
    </row>
    <row r="11" spans="1:11" ht="18" customHeight="1">
      <c r="A11" s="40" t="s">
        <v>16</v>
      </c>
      <c r="B11" s="73">
        <v>0.037</v>
      </c>
      <c r="C11" s="49">
        <f>'PV Seite 2'!$D$16</f>
        <v>3000</v>
      </c>
      <c r="D11" s="49">
        <f>B11*C11</f>
        <v>111</v>
      </c>
      <c r="E11" s="20"/>
      <c r="F11" s="28"/>
      <c r="G11" s="20"/>
      <c r="H11" s="20"/>
      <c r="I11" s="20"/>
      <c r="J11" s="4"/>
      <c r="K11" s="4"/>
    </row>
    <row r="12" spans="1:11" ht="18" customHeight="1">
      <c r="A12" s="40" t="s">
        <v>19</v>
      </c>
      <c r="B12" s="73">
        <v>0.0035</v>
      </c>
      <c r="C12" s="49">
        <f>'PV Seite 2'!$D$16</f>
        <v>3000</v>
      </c>
      <c r="D12" s="49">
        <f>B12*C12</f>
        <v>10.5</v>
      </c>
      <c r="E12" s="20"/>
      <c r="F12" s="29"/>
      <c r="G12" s="20"/>
      <c r="H12" s="20"/>
      <c r="I12" s="20"/>
      <c r="J12" s="4"/>
      <c r="K12" s="4"/>
    </row>
    <row r="13" spans="1:11" ht="18" customHeight="1">
      <c r="A13" s="40" t="s">
        <v>21</v>
      </c>
      <c r="B13" s="73">
        <v>0.03</v>
      </c>
      <c r="C13" s="49">
        <f>'PV Seite 2'!$D$16</f>
        <v>3000</v>
      </c>
      <c r="D13" s="49">
        <f>B13*C13</f>
        <v>90</v>
      </c>
      <c r="E13" s="20"/>
      <c r="F13" s="28"/>
      <c r="G13" s="20"/>
      <c r="H13" s="20"/>
      <c r="I13" s="29"/>
      <c r="J13" s="4"/>
      <c r="K13" s="4"/>
    </row>
    <row r="14" spans="1:11" ht="18" customHeight="1">
      <c r="A14" s="40" t="s">
        <v>132</v>
      </c>
      <c r="B14" s="73">
        <v>0.0153</v>
      </c>
      <c r="C14" s="49">
        <f>'PV Seite 2'!$D$16</f>
        <v>3000</v>
      </c>
      <c r="D14" s="49">
        <f>B14*C14</f>
        <v>45.9</v>
      </c>
      <c r="E14" s="52"/>
      <c r="F14" s="52"/>
      <c r="G14" s="52"/>
      <c r="H14" s="30"/>
      <c r="I14" s="20"/>
      <c r="J14" s="4"/>
      <c r="K14" s="4"/>
    </row>
    <row r="15" spans="1:11" ht="18" customHeight="1">
      <c r="A15" s="53" t="s">
        <v>91</v>
      </c>
      <c r="B15" s="54">
        <f>SUM(B10:B14)</f>
        <v>0.2956</v>
      </c>
      <c r="C15" s="49"/>
      <c r="D15" s="23">
        <f>SUM(D10:D14)</f>
        <v>886.8</v>
      </c>
      <c r="E15" s="20"/>
      <c r="F15" s="20"/>
      <c r="G15" s="20"/>
      <c r="H15" s="32"/>
      <c r="I15" s="20"/>
      <c r="J15" s="4"/>
      <c r="K15" s="4"/>
    </row>
    <row r="16" spans="1:11" ht="18" customHeight="1">
      <c r="A16" s="20"/>
      <c r="B16" s="20"/>
      <c r="C16" s="24"/>
      <c r="D16" s="31"/>
      <c r="E16" s="20"/>
      <c r="F16" s="20"/>
      <c r="G16" s="20"/>
      <c r="H16" s="32"/>
      <c r="I16" s="31"/>
      <c r="J16" s="4"/>
      <c r="K16" s="4"/>
    </row>
    <row r="17" spans="1:11" ht="33" customHeight="1">
      <c r="A17" s="118" t="s">
        <v>103</v>
      </c>
      <c r="B17" s="119"/>
      <c r="C17" s="33"/>
      <c r="D17" s="38" t="s">
        <v>61</v>
      </c>
      <c r="E17" s="39" t="s">
        <v>64</v>
      </c>
      <c r="F17" s="40" t="s">
        <v>62</v>
      </c>
      <c r="G17" s="40" t="s">
        <v>63</v>
      </c>
      <c r="H17" s="32"/>
      <c r="I17" s="31"/>
      <c r="J17" s="4"/>
      <c r="K17" s="4"/>
    </row>
    <row r="18" spans="1:11" ht="18" customHeight="1">
      <c r="A18" s="33"/>
      <c r="B18" s="33"/>
      <c r="C18" s="33"/>
      <c r="D18" s="41">
        <v>6441</v>
      </c>
      <c r="E18" s="35" t="s">
        <v>99</v>
      </c>
      <c r="F18" s="42">
        <f>D14</f>
        <v>45.9</v>
      </c>
      <c r="G18" s="38"/>
      <c r="H18" s="55"/>
      <c r="I18" s="55"/>
      <c r="J18" s="4"/>
      <c r="K18" s="4"/>
    </row>
    <row r="19" spans="1:11" ht="30.75" customHeight="1">
      <c r="A19" s="33"/>
      <c r="B19" s="33"/>
      <c r="C19" s="33"/>
      <c r="D19" s="56">
        <v>6560</v>
      </c>
      <c r="E19" s="57" t="s">
        <v>100</v>
      </c>
      <c r="F19" s="42">
        <f>D10</f>
        <v>629.4</v>
      </c>
      <c r="G19" s="38"/>
      <c r="H19" s="55"/>
      <c r="I19" s="55"/>
      <c r="J19" s="4"/>
      <c r="K19" s="4"/>
    </row>
    <row r="20" spans="1:11" ht="18" customHeight="1">
      <c r="A20" s="33"/>
      <c r="B20" s="33"/>
      <c r="C20" s="33"/>
      <c r="D20" s="41">
        <v>6660</v>
      </c>
      <c r="E20" s="35" t="s">
        <v>72</v>
      </c>
      <c r="F20" s="42">
        <f>D11</f>
        <v>111</v>
      </c>
      <c r="G20" s="38"/>
      <c r="H20" s="55"/>
      <c r="I20" s="55"/>
      <c r="J20" s="4"/>
      <c r="K20" s="4"/>
    </row>
    <row r="21" spans="1:11" ht="18" customHeight="1">
      <c r="A21" s="33"/>
      <c r="B21" s="33"/>
      <c r="C21" s="33"/>
      <c r="D21" s="41">
        <v>6670</v>
      </c>
      <c r="E21" s="35" t="s">
        <v>101</v>
      </c>
      <c r="F21" s="42">
        <f>D12</f>
        <v>10.5</v>
      </c>
      <c r="G21" s="38"/>
      <c r="H21" s="55"/>
      <c r="I21" s="55"/>
      <c r="J21" s="4"/>
      <c r="K21" s="4"/>
    </row>
    <row r="22" spans="1:11" ht="18" customHeight="1">
      <c r="A22" s="33"/>
      <c r="B22" s="33"/>
      <c r="C22" s="33"/>
      <c r="D22" s="41">
        <v>6680</v>
      </c>
      <c r="E22" s="35" t="s">
        <v>102</v>
      </c>
      <c r="F22" s="42">
        <f>D13</f>
        <v>90</v>
      </c>
      <c r="G22" s="38"/>
      <c r="H22" s="55"/>
      <c r="I22" s="55"/>
      <c r="J22" s="4"/>
      <c r="K22" s="4"/>
    </row>
    <row r="23" spans="1:11" ht="18" customHeight="1">
      <c r="A23" s="33"/>
      <c r="B23" s="33"/>
      <c r="C23" s="33"/>
      <c r="D23" s="35" t="s">
        <v>44</v>
      </c>
      <c r="E23" s="35"/>
      <c r="F23" s="38"/>
      <c r="G23" s="38"/>
      <c r="H23" s="55"/>
      <c r="I23" s="55"/>
      <c r="J23" s="4"/>
      <c r="K23" s="4"/>
    </row>
    <row r="24" spans="1:11" ht="18" customHeight="1">
      <c r="A24" s="33"/>
      <c r="B24" s="33"/>
      <c r="C24" s="33"/>
      <c r="D24" s="41">
        <v>3540</v>
      </c>
      <c r="E24" s="35" t="s">
        <v>65</v>
      </c>
      <c r="F24" s="38"/>
      <c r="G24" s="42">
        <f>SUM(F20:F21)</f>
        <v>121.5</v>
      </c>
      <c r="H24" s="55"/>
      <c r="I24" s="55"/>
      <c r="J24" s="4"/>
      <c r="K24" s="4"/>
    </row>
    <row r="25" spans="1:11" ht="18" customHeight="1">
      <c r="A25" s="33"/>
      <c r="B25" s="33"/>
      <c r="C25" s="33"/>
      <c r="D25" s="41">
        <v>3600</v>
      </c>
      <c r="E25" s="35" t="s">
        <v>66</v>
      </c>
      <c r="F25" s="38"/>
      <c r="G25" s="42">
        <f>SUM(F18:F19)</f>
        <v>675.3</v>
      </c>
      <c r="H25" s="55"/>
      <c r="I25" s="55"/>
      <c r="J25" s="4"/>
      <c r="K25" s="4"/>
    </row>
    <row r="26" spans="1:11" ht="18" customHeight="1" thickBot="1">
      <c r="A26" s="33"/>
      <c r="B26" s="33"/>
      <c r="C26" s="33"/>
      <c r="D26" s="67">
        <v>3610</v>
      </c>
      <c r="E26" s="68" t="s">
        <v>84</v>
      </c>
      <c r="F26" s="69"/>
      <c r="G26" s="70">
        <f>D13</f>
        <v>90</v>
      </c>
      <c r="H26" s="55"/>
      <c r="I26" s="55"/>
      <c r="J26" s="4"/>
      <c r="K26" s="4"/>
    </row>
    <row r="27" spans="1:11" ht="18" customHeight="1" thickBot="1">
      <c r="A27" s="33"/>
      <c r="B27" s="33"/>
      <c r="C27" s="33"/>
      <c r="D27" s="33"/>
      <c r="E27" s="33"/>
      <c r="F27" s="71">
        <f>SUM(F18:F26)</f>
        <v>886.8</v>
      </c>
      <c r="G27" s="72">
        <f>SUM(G18:G26)</f>
        <v>886.8</v>
      </c>
      <c r="H27" s="32"/>
      <c r="I27" s="31"/>
      <c r="J27" s="4"/>
      <c r="K27" s="4"/>
    </row>
    <row r="28" spans="1:11" ht="18" customHeight="1" thickTop="1">
      <c r="A28" s="33"/>
      <c r="B28" s="33"/>
      <c r="C28" s="33"/>
      <c r="D28" s="33" t="s">
        <v>69</v>
      </c>
      <c r="E28" s="33"/>
      <c r="F28" s="33"/>
      <c r="G28" s="33"/>
      <c r="H28" s="32"/>
      <c r="I28" s="31"/>
      <c r="J28" s="4"/>
      <c r="K28" s="4"/>
    </row>
    <row r="29" spans="1:11" ht="18" customHeight="1" thickBot="1">
      <c r="A29" s="20"/>
      <c r="B29" s="20"/>
      <c r="C29" s="24"/>
      <c r="D29" s="31"/>
      <c r="E29" s="20"/>
      <c r="F29" s="20"/>
      <c r="G29" s="20"/>
      <c r="H29" s="32"/>
      <c r="I29" s="31"/>
      <c r="J29" s="4"/>
      <c r="K29" s="4"/>
    </row>
    <row r="30" spans="1:11" ht="25.5" customHeight="1" thickBot="1">
      <c r="A30" s="145" t="s">
        <v>106</v>
      </c>
      <c r="B30" s="146"/>
      <c r="C30" s="146"/>
      <c r="D30" s="146"/>
      <c r="E30" s="147"/>
      <c r="F30" s="20"/>
      <c r="G30" s="20"/>
      <c r="H30" s="32"/>
      <c r="I30" s="31"/>
      <c r="J30" s="4"/>
      <c r="K30" s="4"/>
    </row>
    <row r="31" spans="1:11" ht="25.5" customHeight="1" thickBot="1">
      <c r="A31" s="145" t="s">
        <v>105</v>
      </c>
      <c r="B31" s="146"/>
      <c r="C31" s="146"/>
      <c r="D31" s="147"/>
      <c r="E31" s="62"/>
      <c r="F31" s="20"/>
      <c r="G31" s="20"/>
      <c r="H31" s="32"/>
      <c r="I31" s="31"/>
      <c r="J31" s="4"/>
      <c r="K31" s="4"/>
    </row>
    <row r="32" spans="1:11" ht="18" customHeight="1">
      <c r="A32" s="58" t="s">
        <v>1</v>
      </c>
      <c r="B32" s="59">
        <f>'PV Seite 2'!D4</f>
        <v>3000</v>
      </c>
      <c r="C32" s="12"/>
      <c r="D32" s="11"/>
      <c r="E32" s="4"/>
      <c r="F32" s="4"/>
      <c r="G32" s="4"/>
      <c r="H32" s="13"/>
      <c r="I32" s="11"/>
      <c r="J32" s="4"/>
      <c r="K32" s="4"/>
    </row>
    <row r="33" spans="1:11" ht="45" customHeight="1" thickBot="1">
      <c r="A33" s="60" t="s">
        <v>104</v>
      </c>
      <c r="B33" s="61">
        <f>G27</f>
        <v>886.8</v>
      </c>
      <c r="C33" s="12"/>
      <c r="D33" s="11"/>
      <c r="E33" s="4"/>
      <c r="F33" s="4"/>
      <c r="G33" s="4"/>
      <c r="H33" s="13"/>
      <c r="I33" s="11"/>
      <c r="J33" s="4"/>
      <c r="K33" s="4"/>
    </row>
    <row r="34" spans="1:11" ht="18" customHeight="1" thickBot="1">
      <c r="A34" s="85" t="s">
        <v>105</v>
      </c>
      <c r="B34" s="86">
        <f>SUM(B32:B33)</f>
        <v>3886.8</v>
      </c>
      <c r="C34" s="12" t="s">
        <v>112</v>
      </c>
      <c r="D34" s="11"/>
      <c r="E34" s="4"/>
      <c r="F34" s="4"/>
      <c r="G34" s="4"/>
      <c r="H34" s="13"/>
      <c r="I34" s="11"/>
      <c r="J34" s="4"/>
      <c r="K34" s="4"/>
    </row>
    <row r="35" spans="6:7" ht="16.5" thickBot="1" thickTop="1">
      <c r="F35" s="155" t="s">
        <v>113</v>
      </c>
      <c r="G35" s="156"/>
    </row>
    <row r="36" spans="1:7" ht="16.5" thickBot="1">
      <c r="A36" s="145" t="s">
        <v>107</v>
      </c>
      <c r="B36" s="146"/>
      <c r="C36" s="146"/>
      <c r="D36" s="146"/>
      <c r="E36" s="63">
        <f>'PV Seite 2'!G56</f>
        <v>2149.4900000000002</v>
      </c>
      <c r="F36" s="151" t="s">
        <v>114</v>
      </c>
      <c r="G36" s="152"/>
    </row>
    <row r="37" spans="1:7" ht="16.5" thickBot="1">
      <c r="A37" s="145" t="s">
        <v>108</v>
      </c>
      <c r="B37" s="146"/>
      <c r="C37" s="146"/>
      <c r="D37" s="146"/>
      <c r="E37" s="64">
        <f>SUM('PV Seite 2'!D46+'PV Seite 3'!F20+'PV Seite 3'!F21)</f>
        <v>429.91</v>
      </c>
      <c r="F37" s="153" t="s">
        <v>115</v>
      </c>
      <c r="G37" s="154"/>
    </row>
    <row r="38" spans="1:7" ht="16.5" thickBot="1">
      <c r="A38" s="145" t="s">
        <v>109</v>
      </c>
      <c r="B38" s="146"/>
      <c r="C38" s="146"/>
      <c r="D38" s="146"/>
      <c r="E38" s="64">
        <f>'PV Seite 2'!D45+'PV Seite 3'!F19+'PV Seite 3'!F18</f>
        <v>1217.4</v>
      </c>
      <c r="F38" s="153" t="s">
        <v>115</v>
      </c>
      <c r="G38" s="154"/>
    </row>
    <row r="39" spans="1:7" ht="16.5" thickBot="1">
      <c r="A39" s="145" t="s">
        <v>110</v>
      </c>
      <c r="B39" s="146"/>
      <c r="C39" s="146"/>
      <c r="D39" s="146"/>
      <c r="E39" s="65">
        <f>G26</f>
        <v>90</v>
      </c>
      <c r="F39" s="153" t="s">
        <v>115</v>
      </c>
      <c r="G39" s="154"/>
    </row>
    <row r="40" spans="1:5" ht="15.75" thickBot="1">
      <c r="A40" s="157" t="s">
        <v>111</v>
      </c>
      <c r="B40" s="158"/>
      <c r="C40" s="158"/>
      <c r="D40" s="159"/>
      <c r="E40" s="66">
        <f>SUM(E36:E39)</f>
        <v>3886.8</v>
      </c>
    </row>
    <row r="41" ht="16.5" thickBot="1" thickTop="1"/>
    <row r="42" spans="2:5" ht="15.75" thickBot="1">
      <c r="B42" s="148" t="s">
        <v>117</v>
      </c>
      <c r="C42" s="149"/>
      <c r="D42" s="149"/>
      <c r="E42" s="150"/>
    </row>
  </sheetData>
  <sheetProtection/>
  <mergeCells count="20">
    <mergeCell ref="B42:E42"/>
    <mergeCell ref="F36:G36"/>
    <mergeCell ref="F37:G37"/>
    <mergeCell ref="F38:G38"/>
    <mergeCell ref="F39:G39"/>
    <mergeCell ref="F35:G35"/>
    <mergeCell ref="A40:D40"/>
    <mergeCell ref="A31:D31"/>
    <mergeCell ref="A36:D36"/>
    <mergeCell ref="A37:D37"/>
    <mergeCell ref="A38:D38"/>
    <mergeCell ref="A39:D39"/>
    <mergeCell ref="A30:E30"/>
    <mergeCell ref="A4:I4"/>
    <mergeCell ref="A5:I5"/>
    <mergeCell ref="B6:I6"/>
    <mergeCell ref="A17:B17"/>
    <mergeCell ref="A1:I1"/>
    <mergeCell ref="A3:I3"/>
    <mergeCell ref="F8:I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4" r:id="rId2"/>
  <headerFooter>
    <oddFooter>&amp;CErstellt von Eibensteiner&amp;RSeite 3</oddFooter>
  </headerFooter>
  <drawing r:id="rId1"/>
</worksheet>
</file>

<file path=xl/worksheets/sheet4.xml><?xml version="1.0" encoding="utf-8"?>
<worksheet xmlns="http://schemas.openxmlformats.org/spreadsheetml/2006/main" xmlns:r="http://schemas.openxmlformats.org/officeDocument/2006/relationships">
  <dimension ref="A1:G21"/>
  <sheetViews>
    <sheetView zoomScalePageLayoutView="0" workbookViewId="0" topLeftCell="A1">
      <selection activeCell="J10" sqref="J10"/>
    </sheetView>
  </sheetViews>
  <sheetFormatPr defaultColWidth="11.421875" defaultRowHeight="15"/>
  <sheetData>
    <row r="1" spans="1:7" ht="21.75" thickBot="1">
      <c r="A1" s="164" t="s">
        <v>118</v>
      </c>
      <c r="B1" s="165"/>
      <c r="C1" s="165"/>
      <c r="D1" s="165"/>
      <c r="E1" s="165"/>
      <c r="F1" s="165"/>
      <c r="G1" s="166"/>
    </row>
    <row r="3" spans="1:7" ht="16.5" thickBot="1">
      <c r="A3" s="33" t="s">
        <v>119</v>
      </c>
      <c r="B3" s="33"/>
      <c r="C3" s="33"/>
      <c r="D3" s="33"/>
      <c r="E3" s="33"/>
      <c r="F3" s="33"/>
      <c r="G3" s="33"/>
    </row>
    <row r="4" spans="1:7" ht="16.5" thickBot="1">
      <c r="A4" s="33" t="s">
        <v>120</v>
      </c>
      <c r="B4" s="33"/>
      <c r="C4" s="33"/>
      <c r="D4" s="74">
        <v>2800</v>
      </c>
      <c r="E4" s="33" t="s">
        <v>121</v>
      </c>
      <c r="F4" s="33"/>
      <c r="G4" s="33"/>
    </row>
    <row r="5" spans="1:7" ht="15.75">
      <c r="A5" s="33" t="s">
        <v>122</v>
      </c>
      <c r="B5" s="33"/>
      <c r="C5" s="33"/>
      <c r="D5" s="33"/>
      <c r="E5" s="33"/>
      <c r="F5" s="33"/>
      <c r="G5" s="33"/>
    </row>
    <row r="6" spans="1:7" ht="15.75">
      <c r="A6" s="33" t="s">
        <v>123</v>
      </c>
      <c r="B6" s="33"/>
      <c r="C6" s="33"/>
      <c r="D6" s="33"/>
      <c r="E6" s="33"/>
      <c r="F6" s="33"/>
      <c r="G6" s="33"/>
    </row>
    <row r="7" spans="1:7" ht="16.5" thickBot="1">
      <c r="A7" s="33"/>
      <c r="B7" s="33"/>
      <c r="C7" s="33"/>
      <c r="D7" s="33"/>
      <c r="E7" s="33"/>
      <c r="F7" s="33"/>
      <c r="G7" s="33"/>
    </row>
    <row r="8" spans="1:7" ht="16.5" thickBot="1">
      <c r="A8" s="161" t="s">
        <v>124</v>
      </c>
      <c r="B8" s="162"/>
      <c r="C8" s="162"/>
      <c r="D8" s="162"/>
      <c r="E8" s="162"/>
      <c r="F8" s="162"/>
      <c r="G8" s="163"/>
    </row>
    <row r="9" spans="1:7" ht="15.75">
      <c r="A9" s="33" t="s">
        <v>125</v>
      </c>
      <c r="B9" s="33"/>
      <c r="C9" s="33"/>
      <c r="D9" s="33"/>
      <c r="E9" s="33"/>
      <c r="F9" s="33"/>
      <c r="G9" s="33"/>
    </row>
    <row r="10" spans="1:7" ht="15.75">
      <c r="A10" s="33" t="s">
        <v>138</v>
      </c>
      <c r="B10" s="33"/>
      <c r="C10" s="33"/>
      <c r="D10" s="33"/>
      <c r="E10" s="33"/>
      <c r="F10" s="33"/>
      <c r="G10" s="33"/>
    </row>
    <row r="11" spans="1:7" ht="15.75">
      <c r="A11" s="33" t="s">
        <v>126</v>
      </c>
      <c r="B11" s="33"/>
      <c r="C11" s="33"/>
      <c r="D11" s="33"/>
      <c r="E11" s="33"/>
      <c r="F11" s="33"/>
      <c r="G11" s="33"/>
    </row>
    <row r="12" spans="1:7" ht="15.75">
      <c r="A12" s="33" t="s">
        <v>152</v>
      </c>
      <c r="B12" s="33"/>
      <c r="C12" s="33"/>
      <c r="D12" s="33"/>
      <c r="E12" s="33"/>
      <c r="F12" s="33"/>
      <c r="G12" s="33"/>
    </row>
    <row r="13" spans="1:7" ht="15.75">
      <c r="A13" s="33" t="s">
        <v>153</v>
      </c>
      <c r="B13" s="33"/>
      <c r="C13" s="33"/>
      <c r="D13" s="33"/>
      <c r="E13" s="33"/>
      <c r="F13" s="33"/>
      <c r="G13" s="33"/>
    </row>
    <row r="14" spans="1:7" ht="15.75">
      <c r="A14" s="33" t="s">
        <v>127</v>
      </c>
      <c r="B14" s="33"/>
      <c r="C14" s="33"/>
      <c r="D14" s="33"/>
      <c r="E14" s="33"/>
      <c r="F14" s="33"/>
      <c r="G14" s="33"/>
    </row>
    <row r="15" spans="1:7" ht="36" customHeight="1">
      <c r="A15" s="160" t="s">
        <v>128</v>
      </c>
      <c r="B15" s="160"/>
      <c r="C15" s="160"/>
      <c r="D15" s="160"/>
      <c r="E15" s="160"/>
      <c r="F15" s="160"/>
      <c r="G15" s="160"/>
    </row>
    <row r="16" spans="1:7" ht="21" customHeight="1">
      <c r="A16" s="21" t="s">
        <v>138</v>
      </c>
      <c r="B16" s="75"/>
      <c r="C16" s="75"/>
      <c r="D16" s="75"/>
      <c r="E16" s="75"/>
      <c r="F16" s="75"/>
      <c r="G16" s="75"/>
    </row>
    <row r="17" spans="1:7" ht="15.75">
      <c r="A17" s="33"/>
      <c r="B17" s="33"/>
      <c r="C17" s="33"/>
      <c r="D17" s="33"/>
      <c r="E17" s="33"/>
      <c r="F17" s="33"/>
      <c r="G17" s="33"/>
    </row>
    <row r="18" ht="15.75">
      <c r="A18" s="87" t="s">
        <v>129</v>
      </c>
    </row>
    <row r="19" ht="15.75">
      <c r="A19" s="33" t="s">
        <v>162</v>
      </c>
    </row>
    <row r="20" ht="15.75">
      <c r="A20" s="33" t="s">
        <v>130</v>
      </c>
    </row>
    <row r="21" ht="15.75">
      <c r="A21" s="33" t="s">
        <v>141</v>
      </c>
    </row>
  </sheetData>
  <sheetProtection/>
  <mergeCells count="3">
    <mergeCell ref="A15:G15"/>
    <mergeCell ref="A8:G8"/>
    <mergeCell ref="A1:G1"/>
  </mergeCells>
  <printOptions/>
  <pageMargins left="0.7086614173228347" right="0.7086614173228347" top="0.7874015748031497" bottom="0.7874015748031497" header="0.31496062992125984" footer="0.31496062992125984"/>
  <pageSetup horizontalDpi="600" verticalDpi="600" orientation="portrait" paperSize="9" r:id="rId1"/>
  <headerFooter>
    <oddFooter>&amp;Cerstellt von Eibensteiner&amp;RSeite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0">
      <selection activeCell="F24" sqref="F24"/>
    </sheetView>
  </sheetViews>
  <sheetFormatPr defaultColWidth="11.421875" defaultRowHeight="15"/>
  <cols>
    <col min="1" max="1" width="24.140625" style="0" customWidth="1"/>
    <col min="3" max="3" width="14.57421875" style="0" customWidth="1"/>
    <col min="4" max="4" width="14.00390625" style="0" customWidth="1"/>
    <col min="5" max="5" width="15.140625" style="0" customWidth="1"/>
    <col min="9" max="9" width="15.140625" style="0" customWidth="1"/>
  </cols>
  <sheetData>
    <row r="1" spans="1:9" ht="32.25" customHeight="1" thickBot="1">
      <c r="A1" s="107" t="s">
        <v>143</v>
      </c>
      <c r="B1" s="108"/>
      <c r="C1" s="108"/>
      <c r="D1" s="108"/>
      <c r="E1" s="108"/>
      <c r="F1" s="108"/>
      <c r="G1" s="108"/>
      <c r="H1" s="108"/>
      <c r="I1" s="109"/>
    </row>
    <row r="2" spans="1:9" ht="6.75" customHeight="1" thickBot="1">
      <c r="A2" s="1"/>
      <c r="B2" s="1"/>
      <c r="C2" s="1"/>
      <c r="D2" s="1"/>
      <c r="E2" s="1"/>
      <c r="F2" s="1"/>
      <c r="G2" s="1"/>
      <c r="H2" s="1"/>
      <c r="I2" s="1"/>
    </row>
    <row r="3" spans="1:9" ht="24" thickBot="1">
      <c r="A3" s="131" t="s">
        <v>29</v>
      </c>
      <c r="B3" s="132"/>
      <c r="C3" s="132"/>
      <c r="D3" s="132"/>
      <c r="E3" s="132"/>
      <c r="F3" s="132"/>
      <c r="G3" s="132"/>
      <c r="H3" s="132"/>
      <c r="I3" s="133"/>
    </row>
    <row r="4" spans="1:9" ht="16.5" thickBot="1">
      <c r="A4" s="91" t="s">
        <v>54</v>
      </c>
      <c r="B4" s="92"/>
      <c r="C4" s="93"/>
      <c r="D4" s="93"/>
      <c r="E4" s="93"/>
      <c r="F4" s="93"/>
      <c r="G4" s="93"/>
      <c r="H4" s="93"/>
      <c r="I4" s="93"/>
    </row>
    <row r="5" spans="1:9" ht="16.5" thickBot="1">
      <c r="A5" s="17" t="s">
        <v>70</v>
      </c>
      <c r="B5" s="17"/>
      <c r="C5" s="17"/>
      <c r="D5" s="44">
        <v>2800</v>
      </c>
      <c r="E5" s="17" t="s">
        <v>34</v>
      </c>
      <c r="F5" s="17"/>
      <c r="G5" s="17"/>
      <c r="H5" s="17"/>
      <c r="I5" s="17"/>
    </row>
    <row r="6" spans="1:9" ht="16.5" thickBot="1">
      <c r="A6" s="20"/>
      <c r="B6" s="20"/>
      <c r="C6" s="20"/>
      <c r="D6" s="20"/>
      <c r="E6" s="20"/>
      <c r="F6" s="20"/>
      <c r="G6" s="20"/>
      <c r="H6" s="20"/>
      <c r="I6" s="20"/>
    </row>
    <row r="7" spans="1:9" ht="16.5" thickBot="1">
      <c r="A7" s="167" t="s">
        <v>55</v>
      </c>
      <c r="B7" s="168"/>
      <c r="C7" s="172" t="s">
        <v>36</v>
      </c>
      <c r="D7" s="173"/>
      <c r="E7" s="173"/>
      <c r="F7" s="173"/>
      <c r="G7" s="173"/>
      <c r="H7" s="173"/>
      <c r="I7" s="174"/>
    </row>
    <row r="8" spans="1:9" ht="15.75">
      <c r="A8" s="20"/>
      <c r="B8" s="20"/>
      <c r="C8" s="171" t="s">
        <v>37</v>
      </c>
      <c r="D8" s="171"/>
      <c r="E8" s="171"/>
      <c r="F8" s="171"/>
      <c r="G8" s="88" t="s">
        <v>38</v>
      </c>
      <c r="H8" s="89">
        <f>'PV Seite 2'!H15</f>
        <v>0.1807</v>
      </c>
      <c r="I8" s="20"/>
    </row>
    <row r="9" spans="1:9" ht="15.75">
      <c r="A9" s="20"/>
      <c r="B9" s="20"/>
      <c r="C9" s="77" t="s">
        <v>1</v>
      </c>
      <c r="D9" s="78">
        <f>D5</f>
        <v>2800</v>
      </c>
      <c r="E9" s="20"/>
      <c r="F9" s="20"/>
      <c r="G9" s="20"/>
      <c r="H9" s="20"/>
      <c r="I9" s="20"/>
    </row>
    <row r="10" spans="1:9" ht="15.75">
      <c r="A10" s="20"/>
      <c r="B10" s="20"/>
      <c r="C10" s="22" t="s">
        <v>39</v>
      </c>
      <c r="D10" s="23">
        <f>D9*H8</f>
        <v>505.96</v>
      </c>
      <c r="E10" s="20"/>
      <c r="F10" s="20"/>
      <c r="G10" s="20"/>
      <c r="H10" s="20"/>
      <c r="I10" s="20"/>
    </row>
    <row r="11" spans="1:11" ht="18" customHeight="1" thickBot="1">
      <c r="A11" s="20"/>
      <c r="B11" s="20"/>
      <c r="C11" s="24"/>
      <c r="D11" s="25"/>
      <c r="E11" s="20"/>
      <c r="F11" s="20"/>
      <c r="G11" s="20"/>
      <c r="H11" s="20"/>
      <c r="I11" s="20"/>
      <c r="J11" s="4"/>
      <c r="K11" s="4"/>
    </row>
    <row r="12" spans="1:11" ht="42" customHeight="1" thickBot="1">
      <c r="A12" s="167" t="s">
        <v>53</v>
      </c>
      <c r="B12" s="168"/>
      <c r="C12" s="90" t="s">
        <v>41</v>
      </c>
      <c r="D12" s="27"/>
      <c r="E12" s="27">
        <f>D9-D10</f>
        <v>2294.04</v>
      </c>
      <c r="F12" s="128" t="s">
        <v>42</v>
      </c>
      <c r="G12" s="128"/>
      <c r="H12" s="128"/>
      <c r="I12" s="128"/>
      <c r="J12" s="4"/>
      <c r="K12" s="4"/>
    </row>
    <row r="13" spans="1:11" ht="18" customHeight="1">
      <c r="A13" s="20"/>
      <c r="B13" s="20"/>
      <c r="C13" s="24" t="s">
        <v>43</v>
      </c>
      <c r="D13" s="25"/>
      <c r="E13" s="20"/>
      <c r="F13" s="81">
        <v>0.3</v>
      </c>
      <c r="G13" s="20" t="s">
        <v>44</v>
      </c>
      <c r="H13" s="20"/>
      <c r="I13" s="20"/>
      <c r="J13" s="4"/>
      <c r="K13" s="4"/>
    </row>
    <row r="14" spans="1:11" ht="18" customHeight="1">
      <c r="A14" s="20"/>
      <c r="B14" s="20"/>
      <c r="C14" s="24" t="s">
        <v>45</v>
      </c>
      <c r="D14" s="25"/>
      <c r="E14" s="20"/>
      <c r="F14" s="82">
        <f>E12*F13</f>
        <v>688.212</v>
      </c>
      <c r="G14" s="20"/>
      <c r="H14" s="20"/>
      <c r="I14" s="20"/>
      <c r="J14" s="4"/>
      <c r="K14" s="4"/>
    </row>
    <row r="15" spans="1:11" ht="18" customHeight="1">
      <c r="A15" s="20"/>
      <c r="B15" s="20"/>
      <c r="C15" s="24" t="s">
        <v>46</v>
      </c>
      <c r="D15" s="25"/>
      <c r="E15" s="20"/>
      <c r="F15" s="28"/>
      <c r="G15" s="20"/>
      <c r="H15" s="20"/>
      <c r="I15" s="83">
        <v>428.96</v>
      </c>
      <c r="J15" s="4"/>
      <c r="K15" s="4"/>
    </row>
    <row r="16" spans="1:11" ht="18" customHeight="1">
      <c r="A16" s="20"/>
      <c r="B16" s="20"/>
      <c r="C16" s="129" t="s">
        <v>47</v>
      </c>
      <c r="D16" s="129"/>
      <c r="E16" s="129"/>
      <c r="F16" s="129"/>
      <c r="G16" s="129"/>
      <c r="H16" s="84">
        <f>F14-I15</f>
        <v>259.252</v>
      </c>
      <c r="I16" s="20"/>
      <c r="J16" s="4"/>
      <c r="K16" s="4"/>
    </row>
    <row r="17" spans="1:11" ht="18" customHeight="1">
      <c r="A17" s="20"/>
      <c r="B17" s="20"/>
      <c r="C17" s="24" t="s">
        <v>137</v>
      </c>
      <c r="D17" s="31"/>
      <c r="E17" s="20"/>
      <c r="F17" s="20"/>
      <c r="G17" s="20"/>
      <c r="H17" s="32"/>
      <c r="I17" s="20"/>
      <c r="J17" s="4"/>
      <c r="K17" s="4"/>
    </row>
    <row r="18" spans="1:11" ht="18" customHeight="1">
      <c r="A18" s="20"/>
      <c r="B18" s="20"/>
      <c r="C18" s="24" t="s">
        <v>48</v>
      </c>
      <c r="D18" s="31" t="s">
        <v>49</v>
      </c>
      <c r="E18" s="20"/>
      <c r="F18" s="20" t="s">
        <v>50</v>
      </c>
      <c r="G18" s="20"/>
      <c r="H18" s="32" t="s">
        <v>51</v>
      </c>
      <c r="I18" s="23">
        <f>D5</f>
        <v>2800</v>
      </c>
      <c r="J18" s="4"/>
      <c r="K18" s="4"/>
    </row>
    <row r="19" spans="1:11" ht="18" customHeight="1">
      <c r="A19" s="20"/>
      <c r="B19" s="20"/>
      <c r="C19" s="24"/>
      <c r="D19" s="31"/>
      <c r="E19" s="20"/>
      <c r="F19" s="20"/>
      <c r="G19" s="20"/>
      <c r="H19" s="32"/>
      <c r="I19" s="31"/>
      <c r="J19" s="4"/>
      <c r="K19" s="4"/>
    </row>
    <row r="20" spans="1:11" ht="18" customHeight="1">
      <c r="A20" s="20"/>
      <c r="B20" s="20"/>
      <c r="C20" s="24"/>
      <c r="D20" s="31"/>
      <c r="E20" s="20"/>
      <c r="F20" s="20"/>
      <c r="G20" s="20"/>
      <c r="H20" s="130" t="s">
        <v>52</v>
      </c>
      <c r="I20" s="130"/>
      <c r="J20" s="4"/>
      <c r="K20" s="4"/>
    </row>
    <row r="21" spans="1:11" ht="18" customHeight="1">
      <c r="A21" s="20"/>
      <c r="B21" s="20"/>
      <c r="C21" s="24"/>
      <c r="D21" s="31"/>
      <c r="E21" s="20"/>
      <c r="F21" s="20"/>
      <c r="G21" s="20"/>
      <c r="H21" s="130"/>
      <c r="I21" s="130"/>
      <c r="J21" s="4"/>
      <c r="K21" s="4"/>
    </row>
    <row r="22" spans="1:11" ht="18" customHeight="1">
      <c r="A22" s="20"/>
      <c r="B22" s="20"/>
      <c r="C22" s="24"/>
      <c r="D22" s="31"/>
      <c r="E22" s="20"/>
      <c r="F22" s="20"/>
      <c r="G22" s="20"/>
      <c r="H22" s="130"/>
      <c r="I22" s="130"/>
      <c r="J22" s="4"/>
      <c r="K22" s="4"/>
    </row>
    <row r="23" spans="1:11" ht="18" customHeight="1">
      <c r="A23" s="20"/>
      <c r="B23" s="20"/>
      <c r="C23" s="24"/>
      <c r="D23" s="31"/>
      <c r="E23" s="20"/>
      <c r="F23" s="20"/>
      <c r="G23" s="20"/>
      <c r="H23" s="130"/>
      <c r="I23" s="130"/>
      <c r="J23" s="4"/>
      <c r="K23" s="4"/>
    </row>
    <row r="24" spans="1:11" ht="18" customHeight="1">
      <c r="A24" s="20"/>
      <c r="B24" s="20"/>
      <c r="C24" s="24"/>
      <c r="D24" s="31"/>
      <c r="E24" s="20"/>
      <c r="F24" s="20"/>
      <c r="G24" s="20"/>
      <c r="H24" s="130"/>
      <c r="I24" s="130"/>
      <c r="J24" s="4"/>
      <c r="K24" s="4"/>
    </row>
    <row r="25" spans="1:11" ht="18" customHeight="1">
      <c r="A25" s="20"/>
      <c r="B25" s="20"/>
      <c r="C25" s="24"/>
      <c r="D25" s="31"/>
      <c r="E25" s="20"/>
      <c r="F25" s="20"/>
      <c r="G25" s="20"/>
      <c r="H25" s="32"/>
      <c r="I25" s="31"/>
      <c r="J25" s="4"/>
      <c r="K25" s="4"/>
    </row>
    <row r="26" spans="1:11" ht="18" customHeight="1">
      <c r="A26" s="20"/>
      <c r="B26" s="20"/>
      <c r="C26" s="24"/>
      <c r="D26" s="31"/>
      <c r="E26" s="20"/>
      <c r="F26" s="20"/>
      <c r="G26" s="20"/>
      <c r="H26" s="32"/>
      <c r="I26" s="31"/>
      <c r="J26" s="4"/>
      <c r="K26" s="4"/>
    </row>
    <row r="27" spans="1:11" ht="18" customHeight="1">
      <c r="A27" s="20"/>
      <c r="B27" s="20"/>
      <c r="C27" s="24"/>
      <c r="D27" s="31"/>
      <c r="E27" s="20"/>
      <c r="F27" s="20"/>
      <c r="G27" s="20"/>
      <c r="H27" s="32"/>
      <c r="I27" s="31"/>
      <c r="J27" s="4"/>
      <c r="K27" s="4"/>
    </row>
    <row r="28" spans="1:11" ht="18" customHeight="1" thickBot="1">
      <c r="A28" s="20"/>
      <c r="B28" s="20"/>
      <c r="C28" s="24"/>
      <c r="D28" s="31"/>
      <c r="E28" s="20"/>
      <c r="F28" s="20"/>
      <c r="G28" s="20"/>
      <c r="H28" s="32"/>
      <c r="I28" s="31"/>
      <c r="J28" s="4"/>
      <c r="K28" s="4"/>
    </row>
    <row r="29" spans="1:11" ht="38.25" customHeight="1" thickBot="1">
      <c r="A29" s="167" t="s">
        <v>56</v>
      </c>
      <c r="B29" s="168"/>
      <c r="C29" s="169" t="s">
        <v>57</v>
      </c>
      <c r="D29" s="169"/>
      <c r="E29" s="169"/>
      <c r="F29" s="169"/>
      <c r="G29" s="169"/>
      <c r="H29" s="169"/>
      <c r="I29" s="170"/>
      <c r="J29" s="4"/>
      <c r="K29" s="4"/>
    </row>
    <row r="30" spans="1:9" ht="15.75">
      <c r="A30" s="20"/>
      <c r="B30" s="20"/>
      <c r="C30" s="24" t="s">
        <v>58</v>
      </c>
      <c r="D30" s="25"/>
      <c r="E30" s="20"/>
      <c r="F30" s="20"/>
      <c r="G30" s="20"/>
      <c r="H30" s="20"/>
      <c r="I30" s="20"/>
    </row>
    <row r="31" spans="1:12" ht="15.75">
      <c r="A31" s="33"/>
      <c r="B31" s="34"/>
      <c r="C31" s="34"/>
      <c r="D31" s="34"/>
      <c r="E31" s="34"/>
      <c r="F31" s="34"/>
      <c r="G31" s="34"/>
      <c r="H31" s="34"/>
      <c r="I31" s="34"/>
      <c r="J31" s="5"/>
      <c r="K31" s="5"/>
      <c r="L31" s="5"/>
    </row>
    <row r="32" spans="1:9" ht="15.75">
      <c r="A32" s="33"/>
      <c r="B32" s="17"/>
      <c r="C32" s="35" t="s">
        <v>1</v>
      </c>
      <c r="D32" s="36">
        <f>D9</f>
        <v>2800</v>
      </c>
      <c r="E32" s="33"/>
      <c r="F32" s="33"/>
      <c r="G32" s="33"/>
      <c r="H32" s="33"/>
      <c r="I32" s="33"/>
    </row>
    <row r="33" spans="1:9" ht="15.75">
      <c r="A33" s="33"/>
      <c r="B33" s="33"/>
      <c r="C33" s="35" t="s">
        <v>39</v>
      </c>
      <c r="D33" s="36">
        <f>D10</f>
        <v>505.96</v>
      </c>
      <c r="E33" s="33"/>
      <c r="F33" s="33"/>
      <c r="G33" s="33"/>
      <c r="H33" s="33"/>
      <c r="I33" s="33"/>
    </row>
    <row r="34" spans="1:9" ht="15.75">
      <c r="A34" s="33"/>
      <c r="B34" s="33"/>
      <c r="C34" s="35" t="s">
        <v>3</v>
      </c>
      <c r="D34" s="37">
        <f>H16</f>
        <v>259.252</v>
      </c>
      <c r="E34" s="33"/>
      <c r="F34" s="33"/>
      <c r="G34" s="33"/>
      <c r="H34" s="33"/>
      <c r="I34" s="33"/>
    </row>
    <row r="35" spans="1:9" ht="15.75">
      <c r="A35" s="33"/>
      <c r="B35" s="33"/>
      <c r="C35" s="35" t="s">
        <v>4</v>
      </c>
      <c r="D35" s="37">
        <f>D32-D33-D34</f>
        <v>2034.788</v>
      </c>
      <c r="E35" s="33"/>
      <c r="F35" s="33"/>
      <c r="G35" s="33"/>
      <c r="H35" s="33"/>
      <c r="I35" s="33"/>
    </row>
    <row r="36" spans="1:9" ht="15.75">
      <c r="A36" s="33"/>
      <c r="B36" s="33"/>
      <c r="C36" s="33"/>
      <c r="D36" s="33"/>
      <c r="E36" s="33"/>
      <c r="F36" s="33"/>
      <c r="G36" s="33"/>
      <c r="H36" s="33"/>
      <c r="I36" s="33"/>
    </row>
    <row r="37" spans="1:9" ht="15.75">
      <c r="A37" s="33"/>
      <c r="B37" s="33"/>
      <c r="C37" s="33" t="s">
        <v>59</v>
      </c>
      <c r="D37" s="33"/>
      <c r="E37" s="33"/>
      <c r="F37" s="33"/>
      <c r="G37" s="33"/>
      <c r="H37" s="33"/>
      <c r="I37" s="33"/>
    </row>
    <row r="38" spans="1:9" ht="16.5" thickBot="1">
      <c r="A38" s="33"/>
      <c r="B38" s="33"/>
      <c r="C38" s="33"/>
      <c r="D38" s="33"/>
      <c r="E38" s="33"/>
      <c r="F38" s="33"/>
      <c r="G38" s="33"/>
      <c r="H38" s="33"/>
      <c r="I38" s="33"/>
    </row>
    <row r="39" spans="1:9" ht="30" customHeight="1" thickBot="1">
      <c r="A39" s="137" t="s">
        <v>60</v>
      </c>
      <c r="B39" s="139"/>
      <c r="C39" s="33"/>
      <c r="D39" s="38" t="s">
        <v>61</v>
      </c>
      <c r="E39" s="39" t="s">
        <v>64</v>
      </c>
      <c r="F39" s="40" t="s">
        <v>62</v>
      </c>
      <c r="G39" s="40" t="s">
        <v>63</v>
      </c>
      <c r="H39" s="33"/>
      <c r="I39" s="33"/>
    </row>
    <row r="40" spans="1:9" ht="15.75">
      <c r="A40" s="33"/>
      <c r="B40" s="33"/>
      <c r="C40" s="33"/>
      <c r="D40" s="41">
        <v>6000</v>
      </c>
      <c r="E40" s="35" t="s">
        <v>68</v>
      </c>
      <c r="F40" s="42">
        <f>D32</f>
        <v>2800</v>
      </c>
      <c r="G40" s="38"/>
      <c r="H40" s="33"/>
      <c r="I40" s="33"/>
    </row>
    <row r="41" spans="1:9" ht="15.75">
      <c r="A41" s="33"/>
      <c r="B41" s="33"/>
      <c r="C41" s="33"/>
      <c r="D41" s="35" t="s">
        <v>44</v>
      </c>
      <c r="E41" s="35"/>
      <c r="F41" s="38"/>
      <c r="G41" s="38"/>
      <c r="H41" s="33"/>
      <c r="I41" s="33"/>
    </row>
    <row r="42" spans="1:9" ht="15.75">
      <c r="A42" s="33"/>
      <c r="B42" s="33"/>
      <c r="C42" s="33"/>
      <c r="D42" s="41">
        <v>3540</v>
      </c>
      <c r="E42" s="35" t="s">
        <v>65</v>
      </c>
      <c r="F42" s="38"/>
      <c r="G42" s="42">
        <f>D34</f>
        <v>259.252</v>
      </c>
      <c r="H42" s="33"/>
      <c r="I42" s="33"/>
    </row>
    <row r="43" spans="1:9" ht="15.75">
      <c r="A43" s="33"/>
      <c r="B43" s="33"/>
      <c r="C43" s="33"/>
      <c r="D43" s="41">
        <v>3600</v>
      </c>
      <c r="E43" s="35" t="s">
        <v>66</v>
      </c>
      <c r="F43" s="38"/>
      <c r="G43" s="42">
        <f>D33</f>
        <v>505.96</v>
      </c>
      <c r="H43" s="33"/>
      <c r="I43" s="33"/>
    </row>
    <row r="44" spans="1:9" ht="31.5">
      <c r="A44" s="33"/>
      <c r="B44" s="33"/>
      <c r="C44" s="33"/>
      <c r="D44" s="41">
        <v>3850</v>
      </c>
      <c r="E44" s="43" t="s">
        <v>67</v>
      </c>
      <c r="F44" s="38"/>
      <c r="G44" s="42">
        <f>D35</f>
        <v>2034.788</v>
      </c>
      <c r="H44" s="33"/>
      <c r="I44" s="33"/>
    </row>
    <row r="45" spans="1:9" ht="15.75">
      <c r="A45" s="33"/>
      <c r="B45" s="33"/>
      <c r="C45" s="33"/>
      <c r="D45" s="33"/>
      <c r="E45" s="33"/>
      <c r="F45" s="33"/>
      <c r="G45" s="33"/>
      <c r="H45" s="33"/>
      <c r="I45" s="33"/>
    </row>
    <row r="46" spans="1:9" ht="15.75">
      <c r="A46" s="33"/>
      <c r="B46" s="33"/>
      <c r="C46" s="33"/>
      <c r="D46" s="33" t="s">
        <v>69</v>
      </c>
      <c r="E46" s="33"/>
      <c r="F46" s="33"/>
      <c r="G46" s="33"/>
      <c r="H46" s="33"/>
      <c r="I46" s="33"/>
    </row>
  </sheetData>
  <sheetProtection/>
  <mergeCells count="12">
    <mergeCell ref="A7:B7"/>
    <mergeCell ref="C8:F8"/>
    <mergeCell ref="C7:I7"/>
    <mergeCell ref="A1:I1"/>
    <mergeCell ref="A3:I3"/>
    <mergeCell ref="F12:I12"/>
    <mergeCell ref="C16:G16"/>
    <mergeCell ref="H20:I24"/>
    <mergeCell ref="A29:B29"/>
    <mergeCell ref="C29:I29"/>
    <mergeCell ref="A39:B39"/>
    <mergeCell ref="A12:B1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7" r:id="rId2"/>
  <headerFooter>
    <oddFooter>&amp;CErstellt von Eibensteiner&amp;RSeite 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9">
      <selection activeCell="E48" sqref="E48"/>
    </sheetView>
  </sheetViews>
  <sheetFormatPr defaultColWidth="11.421875" defaultRowHeight="15"/>
  <cols>
    <col min="1" max="1" width="24.140625" style="0" customWidth="1"/>
    <col min="2" max="2" width="14.140625" style="0" customWidth="1"/>
    <col min="3" max="3" width="14.57421875" style="0" customWidth="1"/>
    <col min="4" max="4" width="14.00390625" style="0" customWidth="1"/>
    <col min="5" max="5" width="18.28125" style="0" customWidth="1"/>
    <col min="9" max="9" width="15.140625" style="0" customWidth="1"/>
  </cols>
  <sheetData>
    <row r="1" spans="1:9" ht="32.25" customHeight="1" thickBot="1">
      <c r="A1" s="107" t="str">
        <f>'LÖS Übung Seite 5'!A1:I1</f>
        <v>Abrechnung und Verbuchung laufender Bezüge im Unternehmen (Übungsbeispiel).</v>
      </c>
      <c r="B1" s="108"/>
      <c r="C1" s="108"/>
      <c r="D1" s="108"/>
      <c r="E1" s="108"/>
      <c r="F1" s="108"/>
      <c r="G1" s="108"/>
      <c r="H1" s="108"/>
      <c r="I1" s="109"/>
    </row>
    <row r="2" spans="1:9" ht="6.75" customHeight="1" thickBot="1">
      <c r="A2" s="1"/>
      <c r="B2" s="1"/>
      <c r="C2" s="1"/>
      <c r="D2" s="1"/>
      <c r="E2" s="1"/>
      <c r="F2" s="1"/>
      <c r="G2" s="1"/>
      <c r="H2" s="1"/>
      <c r="I2" s="1"/>
    </row>
    <row r="3" spans="1:9" ht="24" thickBot="1">
      <c r="A3" s="131" t="s">
        <v>29</v>
      </c>
      <c r="B3" s="132"/>
      <c r="C3" s="132"/>
      <c r="D3" s="132"/>
      <c r="E3" s="132"/>
      <c r="F3" s="132"/>
      <c r="G3" s="132"/>
      <c r="H3" s="132"/>
      <c r="I3" s="133"/>
    </row>
    <row r="4" spans="1:11" ht="21" customHeight="1" thickBot="1">
      <c r="A4" s="137" t="s">
        <v>92</v>
      </c>
      <c r="B4" s="138"/>
      <c r="C4" s="138"/>
      <c r="D4" s="138"/>
      <c r="E4" s="139"/>
      <c r="F4" s="94"/>
      <c r="G4" s="94"/>
      <c r="H4" s="94"/>
      <c r="I4" s="94"/>
      <c r="J4" s="4"/>
      <c r="K4" s="4"/>
    </row>
    <row r="5" spans="1:11" ht="18" customHeight="1">
      <c r="A5" s="175" t="s">
        <v>93</v>
      </c>
      <c r="B5" s="176"/>
      <c r="C5" s="176"/>
      <c r="D5" s="176"/>
      <c r="E5" s="176"/>
      <c r="F5" s="177"/>
      <c r="G5" s="177"/>
      <c r="H5" s="177"/>
      <c r="I5" s="178"/>
      <c r="J5" s="4"/>
      <c r="K5" s="4"/>
    </row>
    <row r="6" spans="1:11" ht="18" customHeight="1">
      <c r="A6" s="46" t="s">
        <v>94</v>
      </c>
      <c r="B6" s="141" t="s">
        <v>95</v>
      </c>
      <c r="C6" s="141"/>
      <c r="D6" s="141"/>
      <c r="E6" s="141"/>
      <c r="F6" s="141"/>
      <c r="G6" s="141"/>
      <c r="H6" s="141"/>
      <c r="I6" s="141"/>
      <c r="J6" s="4"/>
      <c r="K6" s="4"/>
    </row>
    <row r="7" spans="1:11" ht="18" customHeight="1" thickBot="1">
      <c r="A7" s="47"/>
      <c r="B7" s="47"/>
      <c r="C7" s="47"/>
      <c r="D7" s="47"/>
      <c r="E7" s="47"/>
      <c r="F7" s="47"/>
      <c r="G7" s="47"/>
      <c r="H7" s="47"/>
      <c r="I7" s="47"/>
      <c r="J7" s="4"/>
      <c r="K7" s="4"/>
    </row>
    <row r="8" spans="1:11" ht="18" customHeight="1" thickBot="1">
      <c r="A8" s="47"/>
      <c r="B8" s="47"/>
      <c r="C8" s="47"/>
      <c r="D8" s="47"/>
      <c r="E8" s="47"/>
      <c r="F8" s="142" t="s">
        <v>116</v>
      </c>
      <c r="G8" s="143"/>
      <c r="H8" s="143"/>
      <c r="I8" s="144"/>
      <c r="J8" s="4"/>
      <c r="K8" s="4"/>
    </row>
    <row r="9" spans="1:11" ht="57" customHeight="1">
      <c r="A9" s="20"/>
      <c r="B9" s="39" t="s">
        <v>88</v>
      </c>
      <c r="C9" s="39" t="s">
        <v>89</v>
      </c>
      <c r="D9" s="48" t="s">
        <v>90</v>
      </c>
      <c r="E9" s="20"/>
      <c r="F9" s="20"/>
      <c r="G9" s="20"/>
      <c r="H9" s="20"/>
      <c r="I9" s="20"/>
      <c r="J9" s="4"/>
      <c r="K9" s="4"/>
    </row>
    <row r="10" spans="1:11" ht="28.5" customHeight="1">
      <c r="A10" s="40" t="s">
        <v>12</v>
      </c>
      <c r="B10" s="73">
        <v>0.2098</v>
      </c>
      <c r="C10" s="49">
        <f>'LÖS Übung Seite 5'!$D$5</f>
        <v>2800</v>
      </c>
      <c r="D10" s="49">
        <f>B10*C10</f>
        <v>587.4399999999999</v>
      </c>
      <c r="E10" s="50"/>
      <c r="F10" s="51"/>
      <c r="G10" s="51"/>
      <c r="H10" s="51"/>
      <c r="I10" s="51"/>
      <c r="J10" s="4"/>
      <c r="K10" s="4"/>
    </row>
    <row r="11" spans="1:11" ht="18" customHeight="1">
      <c r="A11" s="40" t="s">
        <v>16</v>
      </c>
      <c r="B11" s="73">
        <v>0.037</v>
      </c>
      <c r="C11" s="49">
        <f>'LÖS Übung Seite 5'!$D$5</f>
        <v>2800</v>
      </c>
      <c r="D11" s="49">
        <f>B11*C11</f>
        <v>103.6</v>
      </c>
      <c r="E11" s="20"/>
      <c r="F11" s="28"/>
      <c r="G11" s="20"/>
      <c r="H11" s="20"/>
      <c r="I11" s="20"/>
      <c r="J11" s="4"/>
      <c r="K11" s="4"/>
    </row>
    <row r="12" spans="1:11" ht="18" customHeight="1">
      <c r="A12" s="40" t="s">
        <v>19</v>
      </c>
      <c r="B12" s="73">
        <v>0.0035</v>
      </c>
      <c r="C12" s="49">
        <f>'LÖS Übung Seite 5'!$D$5</f>
        <v>2800</v>
      </c>
      <c r="D12" s="49">
        <f>B12*C12</f>
        <v>9.8</v>
      </c>
      <c r="E12" s="20"/>
      <c r="F12" s="29"/>
      <c r="G12" s="20"/>
      <c r="H12" s="20"/>
      <c r="I12" s="20"/>
      <c r="J12" s="4"/>
      <c r="K12" s="4"/>
    </row>
    <row r="13" spans="1:11" ht="18" customHeight="1">
      <c r="A13" s="40" t="s">
        <v>21</v>
      </c>
      <c r="B13" s="73">
        <v>0.03</v>
      </c>
      <c r="C13" s="49">
        <f>'LÖS Übung Seite 5'!$D$5</f>
        <v>2800</v>
      </c>
      <c r="D13" s="49">
        <f>B13*C13</f>
        <v>84</v>
      </c>
      <c r="E13" s="20"/>
      <c r="F13" s="28"/>
      <c r="G13" s="20"/>
      <c r="H13" s="20"/>
      <c r="I13" s="29"/>
      <c r="J13" s="4"/>
      <c r="K13" s="4"/>
    </row>
    <row r="14" spans="1:11" ht="18" customHeight="1">
      <c r="A14" s="40" t="s">
        <v>132</v>
      </c>
      <c r="B14" s="73">
        <v>0.0153</v>
      </c>
      <c r="C14" s="49">
        <f>'LÖS Übung Seite 5'!$D$5</f>
        <v>2800</v>
      </c>
      <c r="D14" s="49">
        <f>B14*C14</f>
        <v>42.839999999999996</v>
      </c>
      <c r="E14" s="52"/>
      <c r="F14" s="52"/>
      <c r="G14" s="52"/>
      <c r="H14" s="30"/>
      <c r="I14" s="20"/>
      <c r="J14" s="4"/>
      <c r="K14" s="4"/>
    </row>
    <row r="15" spans="1:11" ht="18" customHeight="1">
      <c r="A15" s="53" t="s">
        <v>91</v>
      </c>
      <c r="B15" s="54">
        <f>SUM(B10:B14)</f>
        <v>0.2956</v>
      </c>
      <c r="C15" s="49"/>
      <c r="D15" s="23">
        <f>SUM(D10:D14)</f>
        <v>827.68</v>
      </c>
      <c r="E15" s="20"/>
      <c r="F15" s="20"/>
      <c r="G15" s="20"/>
      <c r="H15" s="32"/>
      <c r="I15" s="20"/>
      <c r="J15" s="4"/>
      <c r="K15" s="4"/>
    </row>
    <row r="16" spans="1:11" ht="18" customHeight="1">
      <c r="A16" s="20"/>
      <c r="B16" s="20"/>
      <c r="C16" s="24"/>
      <c r="D16" s="31"/>
      <c r="E16" s="20"/>
      <c r="F16" s="20"/>
      <c r="G16" s="20"/>
      <c r="H16" s="32"/>
      <c r="I16" s="31"/>
      <c r="J16" s="4"/>
      <c r="K16" s="4"/>
    </row>
    <row r="17" spans="1:11" ht="33" customHeight="1">
      <c r="A17" s="118" t="s">
        <v>103</v>
      </c>
      <c r="B17" s="119"/>
      <c r="C17" s="33"/>
      <c r="D17" s="38" t="s">
        <v>61</v>
      </c>
      <c r="E17" s="39" t="s">
        <v>64</v>
      </c>
      <c r="F17" s="40" t="s">
        <v>62</v>
      </c>
      <c r="G17" s="40" t="s">
        <v>63</v>
      </c>
      <c r="H17" s="32"/>
      <c r="I17" s="31"/>
      <c r="J17" s="4"/>
      <c r="K17" s="4"/>
    </row>
    <row r="18" spans="1:11" ht="18" customHeight="1">
      <c r="A18" s="33"/>
      <c r="B18" s="33"/>
      <c r="C18" s="33"/>
      <c r="D18" s="41">
        <v>6440</v>
      </c>
      <c r="E18" s="35" t="s">
        <v>76</v>
      </c>
      <c r="F18" s="42">
        <f>D14</f>
        <v>42.839999999999996</v>
      </c>
      <c r="G18" s="38"/>
      <c r="H18" s="55"/>
      <c r="I18" s="55"/>
      <c r="J18" s="4"/>
      <c r="K18" s="4"/>
    </row>
    <row r="19" spans="1:11" ht="30.75" customHeight="1">
      <c r="A19" s="33"/>
      <c r="B19" s="33"/>
      <c r="C19" s="33"/>
      <c r="D19" s="56">
        <v>6500</v>
      </c>
      <c r="E19" s="57" t="s">
        <v>139</v>
      </c>
      <c r="F19" s="42">
        <f>D10</f>
        <v>587.4399999999999</v>
      </c>
      <c r="G19" s="38"/>
      <c r="H19" s="55"/>
      <c r="I19" s="55"/>
      <c r="J19" s="4"/>
      <c r="K19" s="4"/>
    </row>
    <row r="20" spans="1:11" ht="18" customHeight="1">
      <c r="A20" s="33"/>
      <c r="B20" s="33"/>
      <c r="C20" s="33"/>
      <c r="D20" s="41">
        <v>6600</v>
      </c>
      <c r="E20" s="35" t="s">
        <v>79</v>
      </c>
      <c r="F20" s="42">
        <f>D11</f>
        <v>103.6</v>
      </c>
      <c r="G20" s="38"/>
      <c r="H20" s="55"/>
      <c r="I20" s="55"/>
      <c r="J20" s="4"/>
      <c r="K20" s="4"/>
    </row>
    <row r="21" spans="1:11" ht="18" customHeight="1">
      <c r="A21" s="33"/>
      <c r="B21" s="33"/>
      <c r="C21" s="33"/>
      <c r="D21" s="41">
        <v>6610</v>
      </c>
      <c r="E21" s="35" t="s">
        <v>80</v>
      </c>
      <c r="F21" s="42">
        <f>D12</f>
        <v>9.8</v>
      </c>
      <c r="G21" s="38"/>
      <c r="H21" s="55"/>
      <c r="I21" s="55"/>
      <c r="J21" s="4"/>
      <c r="K21" s="4"/>
    </row>
    <row r="22" spans="1:11" ht="18" customHeight="1">
      <c r="A22" s="33"/>
      <c r="B22" s="33"/>
      <c r="C22" s="33"/>
      <c r="D22" s="41">
        <v>6620</v>
      </c>
      <c r="E22" s="35" t="s">
        <v>140</v>
      </c>
      <c r="F22" s="42">
        <f>D13</f>
        <v>84</v>
      </c>
      <c r="G22" s="38"/>
      <c r="H22" s="55"/>
      <c r="I22" s="55"/>
      <c r="J22" s="4"/>
      <c r="K22" s="4"/>
    </row>
    <row r="23" spans="1:11" ht="18" customHeight="1">
      <c r="A23" s="33"/>
      <c r="B23" s="33"/>
      <c r="C23" s="33"/>
      <c r="D23" s="35" t="s">
        <v>44</v>
      </c>
      <c r="E23" s="35"/>
      <c r="F23" s="38"/>
      <c r="G23" s="38"/>
      <c r="H23" s="55"/>
      <c r="I23" s="55"/>
      <c r="J23" s="4"/>
      <c r="K23" s="4"/>
    </row>
    <row r="24" spans="1:11" ht="18" customHeight="1">
      <c r="A24" s="33"/>
      <c r="B24" s="33"/>
      <c r="C24" s="33"/>
      <c r="D24" s="41">
        <v>3540</v>
      </c>
      <c r="E24" s="35" t="s">
        <v>65</v>
      </c>
      <c r="F24" s="38"/>
      <c r="G24" s="42">
        <f>SUM(F20:F21)</f>
        <v>113.39999999999999</v>
      </c>
      <c r="H24" s="55"/>
      <c r="I24" s="55"/>
      <c r="J24" s="4"/>
      <c r="K24" s="4"/>
    </row>
    <row r="25" spans="1:11" ht="18" customHeight="1">
      <c r="A25" s="33"/>
      <c r="B25" s="33"/>
      <c r="C25" s="33"/>
      <c r="D25" s="41">
        <v>3600</v>
      </c>
      <c r="E25" s="35" t="s">
        <v>66</v>
      </c>
      <c r="F25" s="38"/>
      <c r="G25" s="42">
        <f>SUM(F18:F19)</f>
        <v>630.28</v>
      </c>
      <c r="H25" s="55"/>
      <c r="I25" s="55"/>
      <c r="J25" s="4"/>
      <c r="K25" s="4"/>
    </row>
    <row r="26" spans="1:11" ht="18" customHeight="1" thickBot="1">
      <c r="A26" s="33"/>
      <c r="B26" s="33"/>
      <c r="C26" s="33"/>
      <c r="D26" s="67">
        <v>3610</v>
      </c>
      <c r="E26" s="68" t="s">
        <v>84</v>
      </c>
      <c r="F26" s="69"/>
      <c r="G26" s="70">
        <f>D13</f>
        <v>84</v>
      </c>
      <c r="H26" s="55"/>
      <c r="I26" s="55"/>
      <c r="J26" s="4"/>
      <c r="K26" s="4"/>
    </row>
    <row r="27" spans="1:11" ht="18" customHeight="1" thickBot="1">
      <c r="A27" s="33"/>
      <c r="B27" s="33"/>
      <c r="C27" s="33"/>
      <c r="D27" s="33"/>
      <c r="E27" s="33"/>
      <c r="F27" s="71">
        <f>SUM(F18:F26)</f>
        <v>827.68</v>
      </c>
      <c r="G27" s="72">
        <f>SUM(G18:G26)</f>
        <v>827.68</v>
      </c>
      <c r="H27" s="32"/>
      <c r="I27" s="31"/>
      <c r="J27" s="4"/>
      <c r="K27" s="4"/>
    </row>
    <row r="28" spans="1:11" ht="18" customHeight="1" thickTop="1">
      <c r="A28" s="33"/>
      <c r="B28" s="33"/>
      <c r="C28" s="33"/>
      <c r="D28" s="33" t="s">
        <v>69</v>
      </c>
      <c r="E28" s="33"/>
      <c r="F28" s="33"/>
      <c r="G28" s="33"/>
      <c r="H28" s="32"/>
      <c r="I28" s="31"/>
      <c r="J28" s="4"/>
      <c r="K28" s="4"/>
    </row>
    <row r="29" spans="1:11" ht="18" customHeight="1" thickBot="1">
      <c r="A29" s="20"/>
      <c r="B29" s="20"/>
      <c r="C29" s="24"/>
      <c r="D29" s="31"/>
      <c r="E29" s="20"/>
      <c r="F29" s="20"/>
      <c r="G29" s="20"/>
      <c r="H29" s="32"/>
      <c r="I29" s="31"/>
      <c r="J29" s="4"/>
      <c r="K29" s="4"/>
    </row>
    <row r="30" spans="1:11" ht="25.5" customHeight="1" thickBot="1">
      <c r="A30" s="145" t="s">
        <v>106</v>
      </c>
      <c r="B30" s="146"/>
      <c r="C30" s="146"/>
      <c r="D30" s="146"/>
      <c r="E30" s="147"/>
      <c r="F30" s="20"/>
      <c r="G30" s="20"/>
      <c r="H30" s="32"/>
      <c r="I30" s="31"/>
      <c r="J30" s="4"/>
      <c r="K30" s="4"/>
    </row>
    <row r="31" spans="1:11" ht="25.5" customHeight="1" thickBot="1">
      <c r="A31" s="145" t="s">
        <v>105</v>
      </c>
      <c r="B31" s="146"/>
      <c r="C31" s="146"/>
      <c r="D31" s="147"/>
      <c r="E31" s="62"/>
      <c r="F31" s="20"/>
      <c r="G31" s="20"/>
      <c r="H31" s="32"/>
      <c r="I31" s="31"/>
      <c r="J31" s="4"/>
      <c r="K31" s="4"/>
    </row>
    <row r="32" spans="1:11" ht="18" customHeight="1">
      <c r="A32" s="58" t="s">
        <v>1</v>
      </c>
      <c r="B32" s="59">
        <f>'LÖS Übung Seite 5'!D5</f>
        <v>2800</v>
      </c>
      <c r="C32" s="12"/>
      <c r="D32" s="11"/>
      <c r="E32" s="4"/>
      <c r="F32" s="4"/>
      <c r="G32" s="4"/>
      <c r="H32" s="13"/>
      <c r="I32" s="11"/>
      <c r="J32" s="4"/>
      <c r="K32" s="4"/>
    </row>
    <row r="33" spans="1:11" ht="45" customHeight="1" thickBot="1">
      <c r="A33" s="60" t="s">
        <v>104</v>
      </c>
      <c r="B33" s="61">
        <f>G27</f>
        <v>827.68</v>
      </c>
      <c r="C33" s="12"/>
      <c r="D33" s="11"/>
      <c r="E33" s="4"/>
      <c r="F33" s="4"/>
      <c r="G33" s="4"/>
      <c r="H33" s="13"/>
      <c r="I33" s="11"/>
      <c r="J33" s="4"/>
      <c r="K33" s="4"/>
    </row>
    <row r="34" spans="1:11" ht="18" customHeight="1" thickBot="1">
      <c r="A34" s="85" t="s">
        <v>105</v>
      </c>
      <c r="B34" s="86">
        <f>SUM(B32:B33)</f>
        <v>3627.68</v>
      </c>
      <c r="C34" s="12" t="s">
        <v>112</v>
      </c>
      <c r="D34" s="11"/>
      <c r="E34" s="4"/>
      <c r="F34" s="4"/>
      <c r="G34" s="4"/>
      <c r="H34" s="13"/>
      <c r="I34" s="11"/>
      <c r="J34" s="4"/>
      <c r="K34" s="4"/>
    </row>
    <row r="35" spans="6:7" ht="16.5" thickBot="1" thickTop="1">
      <c r="F35" s="155" t="s">
        <v>113</v>
      </c>
      <c r="G35" s="156"/>
    </row>
    <row r="36" spans="1:7" ht="16.5" thickBot="1">
      <c r="A36" s="145" t="s">
        <v>107</v>
      </c>
      <c r="B36" s="146"/>
      <c r="C36" s="146"/>
      <c r="D36" s="146"/>
      <c r="E36" s="63">
        <f>'LÖS Übung Seite 5'!G44</f>
        <v>2034.788</v>
      </c>
      <c r="F36" s="151" t="s">
        <v>114</v>
      </c>
      <c r="G36" s="152"/>
    </row>
    <row r="37" spans="1:7" ht="16.5" thickBot="1">
      <c r="A37" s="145" t="s">
        <v>108</v>
      </c>
      <c r="B37" s="146"/>
      <c r="C37" s="146"/>
      <c r="D37" s="146"/>
      <c r="E37" s="64">
        <f>F21+F20+'LÖS Übung Seite 5'!H16</f>
        <v>372.652</v>
      </c>
      <c r="F37" s="153" t="s">
        <v>115</v>
      </c>
      <c r="G37" s="154"/>
    </row>
    <row r="38" spans="1:7" ht="16.5" thickBot="1">
      <c r="A38" s="145" t="s">
        <v>109</v>
      </c>
      <c r="B38" s="146"/>
      <c r="C38" s="146"/>
      <c r="D38" s="146"/>
      <c r="E38" s="64">
        <f>F18+F19+'LÖS Übung Seite 5'!D33</f>
        <v>1136.24</v>
      </c>
      <c r="F38" s="153" t="s">
        <v>115</v>
      </c>
      <c r="G38" s="154"/>
    </row>
    <row r="39" spans="1:7" ht="16.5" thickBot="1">
      <c r="A39" s="145" t="s">
        <v>110</v>
      </c>
      <c r="B39" s="146"/>
      <c r="C39" s="146"/>
      <c r="D39" s="146"/>
      <c r="E39" s="65">
        <f>G26</f>
        <v>84</v>
      </c>
      <c r="F39" s="153" t="s">
        <v>115</v>
      </c>
      <c r="G39" s="154"/>
    </row>
    <row r="40" spans="1:5" ht="15.75" thickBot="1">
      <c r="A40" s="157" t="s">
        <v>111</v>
      </c>
      <c r="B40" s="158"/>
      <c r="C40" s="158"/>
      <c r="D40" s="159"/>
      <c r="E40" s="66">
        <f>SUM(E36:E39)</f>
        <v>3627.6800000000003</v>
      </c>
    </row>
    <row r="41" ht="16.5" thickBot="1" thickTop="1"/>
    <row r="42" spans="2:5" ht="15.75" thickBot="1">
      <c r="B42" s="148" t="s">
        <v>117</v>
      </c>
      <c r="C42" s="149"/>
      <c r="D42" s="149"/>
      <c r="E42" s="150"/>
    </row>
  </sheetData>
  <sheetProtection/>
  <mergeCells count="20">
    <mergeCell ref="A30:E30"/>
    <mergeCell ref="A31:D31"/>
    <mergeCell ref="F35:G35"/>
    <mergeCell ref="A36:D36"/>
    <mergeCell ref="F36:G36"/>
    <mergeCell ref="A1:I1"/>
    <mergeCell ref="A3:I3"/>
    <mergeCell ref="A5:I5"/>
    <mergeCell ref="B6:I6"/>
    <mergeCell ref="F8:I8"/>
    <mergeCell ref="A40:D40"/>
    <mergeCell ref="B42:E42"/>
    <mergeCell ref="A4:E4"/>
    <mergeCell ref="A37:D37"/>
    <mergeCell ref="F37:G37"/>
    <mergeCell ref="A38:D38"/>
    <mergeCell ref="F38:G38"/>
    <mergeCell ref="A39:D39"/>
    <mergeCell ref="F39:G39"/>
    <mergeCell ref="A17:B17"/>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4" r:id="rId2"/>
  <headerFooter>
    <oddFooter>&amp;CErstellt von Eibensteiner&amp;RSeite 6</oddFooter>
  </headerFooter>
  <drawing r:id="rId1"/>
</worksheet>
</file>

<file path=xl/worksheets/sheet7.xml><?xml version="1.0" encoding="utf-8"?>
<worksheet xmlns="http://schemas.openxmlformats.org/spreadsheetml/2006/main" xmlns:r="http://schemas.openxmlformats.org/officeDocument/2006/relationships">
  <dimension ref="A1:C20"/>
  <sheetViews>
    <sheetView zoomScalePageLayoutView="0" workbookViewId="0" topLeftCell="A1">
      <selection activeCell="I12" sqref="I12"/>
    </sheetView>
  </sheetViews>
  <sheetFormatPr defaultColWidth="11.421875" defaultRowHeight="15"/>
  <cols>
    <col min="2" max="2" width="18.28125" style="0" customWidth="1"/>
    <col min="3" max="3" width="23.28125" style="0" customWidth="1"/>
  </cols>
  <sheetData>
    <row r="1" spans="1:3" ht="53.25" customHeight="1" thickBot="1">
      <c r="A1" s="179" t="s">
        <v>71</v>
      </c>
      <c r="B1" s="180"/>
      <c r="C1" s="181"/>
    </row>
    <row r="2" spans="1:3" ht="23.25" customHeight="1" thickBot="1">
      <c r="A2" s="14"/>
      <c r="B2" s="14"/>
      <c r="C2" s="14"/>
    </row>
    <row r="3" spans="1:3" ht="16.5" thickBot="1">
      <c r="A3" s="15" t="s">
        <v>96</v>
      </c>
      <c r="B3" s="161" t="s">
        <v>97</v>
      </c>
      <c r="C3" s="163"/>
    </row>
    <row r="4" spans="1:3" ht="15">
      <c r="A4" s="193">
        <v>2800</v>
      </c>
      <c r="B4" s="194" t="s">
        <v>86</v>
      </c>
      <c r="C4" s="195"/>
    </row>
    <row r="5" spans="1:3" ht="15">
      <c r="A5" s="184">
        <v>3540</v>
      </c>
      <c r="B5" s="185" t="s">
        <v>82</v>
      </c>
      <c r="C5" s="186"/>
    </row>
    <row r="6" spans="1:3" ht="15">
      <c r="A6" s="184">
        <v>3600</v>
      </c>
      <c r="B6" s="185" t="s">
        <v>83</v>
      </c>
      <c r="C6" s="186"/>
    </row>
    <row r="7" spans="1:3" ht="15">
      <c r="A7" s="184">
        <v>3610</v>
      </c>
      <c r="B7" s="185" t="s">
        <v>84</v>
      </c>
      <c r="C7" s="186"/>
    </row>
    <row r="8" spans="1:3" ht="15">
      <c r="A8" s="184">
        <v>3850</v>
      </c>
      <c r="B8" s="185" t="s">
        <v>85</v>
      </c>
      <c r="C8" s="186"/>
    </row>
    <row r="9" spans="1:3" ht="15">
      <c r="A9" s="187">
        <v>6000</v>
      </c>
      <c r="B9" s="188" t="s">
        <v>75</v>
      </c>
      <c r="C9" s="189"/>
    </row>
    <row r="10" spans="1:3" ht="15">
      <c r="A10" s="187">
        <v>6200</v>
      </c>
      <c r="B10" s="188" t="s">
        <v>68</v>
      </c>
      <c r="C10" s="189"/>
    </row>
    <row r="11" spans="1:3" ht="15">
      <c r="A11" s="187">
        <v>6440</v>
      </c>
      <c r="B11" s="188" t="s">
        <v>76</v>
      </c>
      <c r="C11" s="189"/>
    </row>
    <row r="12" spans="1:3" ht="15">
      <c r="A12" s="187">
        <v>6441</v>
      </c>
      <c r="B12" s="188" t="s">
        <v>77</v>
      </c>
      <c r="C12" s="189"/>
    </row>
    <row r="13" spans="1:3" ht="15">
      <c r="A13" s="187">
        <v>6500</v>
      </c>
      <c r="B13" s="188" t="s">
        <v>78</v>
      </c>
      <c r="C13" s="189"/>
    </row>
    <row r="14" spans="1:3" ht="15">
      <c r="A14" s="187">
        <v>6560</v>
      </c>
      <c r="B14" s="188" t="s">
        <v>98</v>
      </c>
      <c r="C14" s="189"/>
    </row>
    <row r="15" spans="1:3" ht="15">
      <c r="A15" s="187">
        <v>6600</v>
      </c>
      <c r="B15" s="188" t="s">
        <v>79</v>
      </c>
      <c r="C15" s="189"/>
    </row>
    <row r="16" spans="1:3" ht="15">
      <c r="A16" s="187">
        <v>6610</v>
      </c>
      <c r="B16" s="188" t="s">
        <v>80</v>
      </c>
      <c r="C16" s="189"/>
    </row>
    <row r="17" spans="1:3" ht="15">
      <c r="A17" s="187">
        <v>6620</v>
      </c>
      <c r="B17" s="188" t="s">
        <v>74</v>
      </c>
      <c r="C17" s="189"/>
    </row>
    <row r="18" spans="1:3" ht="15">
      <c r="A18" s="187">
        <v>6660</v>
      </c>
      <c r="B18" s="188" t="s">
        <v>72</v>
      </c>
      <c r="C18" s="189"/>
    </row>
    <row r="19" spans="1:3" ht="15">
      <c r="A19" s="187">
        <v>6670</v>
      </c>
      <c r="B19" s="188" t="s">
        <v>81</v>
      </c>
      <c r="C19" s="189"/>
    </row>
    <row r="20" spans="1:3" ht="15.75" thickBot="1">
      <c r="A20" s="190">
        <v>6680</v>
      </c>
      <c r="B20" s="191" t="s">
        <v>73</v>
      </c>
      <c r="C20" s="192"/>
    </row>
  </sheetData>
  <sheetProtection/>
  <mergeCells count="19">
    <mergeCell ref="B13:C13"/>
    <mergeCell ref="B14:C14"/>
    <mergeCell ref="B15:C15"/>
    <mergeCell ref="B4:C4"/>
    <mergeCell ref="B5:C5"/>
    <mergeCell ref="B6:C6"/>
    <mergeCell ref="B7:C7"/>
    <mergeCell ref="B8:C8"/>
    <mergeCell ref="B9:C9"/>
    <mergeCell ref="B16:C16"/>
    <mergeCell ref="B17:C17"/>
    <mergeCell ref="B18:C18"/>
    <mergeCell ref="B19:C19"/>
    <mergeCell ref="B20:C20"/>
    <mergeCell ref="A1:C1"/>
    <mergeCell ref="B3:C3"/>
    <mergeCell ref="B10:C10"/>
    <mergeCell ref="B11:C11"/>
    <mergeCell ref="B12:C12"/>
  </mergeCells>
  <printOptions/>
  <pageMargins left="0.7086614173228347" right="0.7086614173228347" top="0.7874015748031497" bottom="0.7874015748031497" header="0.31496062992125984" footer="0.31496062992125984"/>
  <pageSetup horizontalDpi="600" verticalDpi="600" orientation="portrait" paperSize="9" r:id="rId1"/>
  <headerFooter>
    <oddFooter>&amp;Cerstellt von Eibensteiner&amp;RSeite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HBLFA Francisco Josephinum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Eibensteiner Roman</dc:creator>
  <cp:keywords/>
  <dc:description/>
  <cp:lastModifiedBy>Eibensteiner Roman</cp:lastModifiedBy>
  <cp:lastPrinted>2024-01-19T11:03:27Z</cp:lastPrinted>
  <dcterms:created xsi:type="dcterms:W3CDTF">2022-12-21T09:50:41Z</dcterms:created>
  <dcterms:modified xsi:type="dcterms:W3CDTF">2024-01-19T11:10:19Z</dcterms:modified>
  <cp:category/>
  <cp:version/>
  <cp:contentType/>
  <cp:contentStatus/>
</cp:coreProperties>
</file>