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20" activeTab="0"/>
  </bookViews>
  <sheets>
    <sheet name="Gliederung des Kapitels" sheetId="1" r:id="rId1"/>
    <sheet name="1 Nettoallphasenumsatzsteuer" sheetId="2" r:id="rId2"/>
    <sheet name="2.1 Das Modell" sheetId="3" r:id="rId3"/>
    <sheet name="2.2 Schlussfolgerungen Modell " sheetId="4" r:id="rId4"/>
    <sheet name="2.3 kalk Aufschlagssatz" sheetId="5" r:id="rId5"/>
    <sheet name="Tabelle1" sheetId="6" r:id="rId6"/>
  </sheets>
  <definedNames>
    <definedName name="_xlnm.Print_Area" localSheetId="1">'1 Nettoallphasenumsatzsteuer'!$A$1:$J$95</definedName>
    <definedName name="_xlnm.Print_Area" localSheetId="2">'2.1 Das Modell'!$A$94:$J$149</definedName>
    <definedName name="_xlnm.Print_Area" localSheetId="3">'2.2 Schlussfolgerungen Modell '!$A$1:$H$44</definedName>
    <definedName name="_xlnm.Print_Area" localSheetId="4">'2.3 kalk Aufschlagssatz'!$A$1:$G$45</definedName>
    <definedName name="_xlnm.Print_Area" localSheetId="0">'Gliederung des Kapitels'!$A$1:$F$19</definedName>
  </definedNames>
  <calcPr fullCalcOnLoad="1"/>
</workbook>
</file>

<file path=xl/sharedStrings.xml><?xml version="1.0" encoding="utf-8"?>
<sst xmlns="http://schemas.openxmlformats.org/spreadsheetml/2006/main" count="273" uniqueCount="196">
  <si>
    <t>Die Konstuktion der Umsatzsteuer</t>
  </si>
  <si>
    <t>weil sie vom Nettobetrag berechnet wird.</t>
  </si>
  <si>
    <t>Nettobetrag</t>
  </si>
  <si>
    <t>UST</t>
  </si>
  <si>
    <t>Bruttobetrag</t>
  </si>
  <si>
    <t>1. Nettoallphasen Umsatzsteuer mit Voersteuerabzug</t>
  </si>
  <si>
    <t xml:space="preserve">2. Modell zur Konstruktion der Umsatzsteuer </t>
  </si>
  <si>
    <t>Die gesetzliche Grundlage für die Umsatzsteuer ist das Umsatzsteuergesetz in der geltenden Fassung.</t>
  </si>
  <si>
    <t>Nach einer Addition des Nettobetrages und des Ust-Betrages erhält man den Bruttorechnungsbetrag.</t>
  </si>
  <si>
    <t>Ist der Bruttorechnungsbetrag gegeben, so kann durch eine Prozentrechnung auf Hundert</t>
  </si>
  <si>
    <t>Durch Subtraktion des Nettobetrags vom Bruttorechnungsbetrag erhalten sie dan den Ust-Betrag.</t>
  </si>
  <si>
    <t xml:space="preserve">der Nettobetrag berechnet werden. </t>
  </si>
  <si>
    <t xml:space="preserve">Bei einem Umsatzsteuersatz von </t>
  </si>
  <si>
    <t>ergeben sich folgende Faktoren.</t>
  </si>
  <si>
    <t>Brutto-rechnungs-betrag</t>
  </si>
  <si>
    <t>Ust                   -Betrag</t>
  </si>
  <si>
    <t>Netto-rechnungs-betrag</t>
  </si>
  <si>
    <t>Umrechnungs-faktor</t>
  </si>
  <si>
    <r>
      <rPr>
        <b/>
        <sz val="12"/>
        <color indexed="8"/>
        <rFont val="Calibri"/>
        <family val="2"/>
      </rPr>
      <t>Umsatzsteuerbetrag</t>
    </r>
    <r>
      <rPr>
        <sz val="12"/>
        <color indexed="8"/>
        <rFont val="Calibri"/>
        <family val="2"/>
      </rPr>
      <t xml:space="preserve"> aus Bruttorechnungsbetrag</t>
    </r>
  </si>
  <si>
    <r>
      <rPr>
        <b/>
        <sz val="12"/>
        <color indexed="8"/>
        <rFont val="Calibri"/>
        <family val="2"/>
      </rPr>
      <t>Nettobetrag</t>
    </r>
    <r>
      <rPr>
        <sz val="12"/>
        <color indexed="8"/>
        <rFont val="Calibri"/>
        <family val="2"/>
      </rPr>
      <t xml:space="preserve"> aus Bruttorechnungsbetrag</t>
    </r>
  </si>
  <si>
    <t>Formel für Umrechnungs-faktor</t>
  </si>
  <si>
    <t xml:space="preserve"> =1/120*20</t>
  </si>
  <si>
    <t xml:space="preserve"> =1/120*100</t>
  </si>
  <si>
    <t xml:space="preserve"> =1/110*10</t>
  </si>
  <si>
    <t xml:space="preserve"> =1/110*100</t>
  </si>
  <si>
    <t>1. Netto-allphasen-Umsatzsteuer mit Vorsteuerabzug</t>
  </si>
  <si>
    <t>1.1 Nettosteuer</t>
  </si>
  <si>
    <t>1.2 Allphasensteuer</t>
  </si>
  <si>
    <t>1.3 Umsatzsteuer</t>
  </si>
  <si>
    <t>1.4 Vorsteuerabzug</t>
  </si>
  <si>
    <t>2.1 Das Modell</t>
  </si>
  <si>
    <t>Das bedeutet, dass die Umsatzsteuer in jeder Umsatzphase berechnet, eingehoben und an das Finanzamt (FA) abgeführt wird.</t>
  </si>
  <si>
    <t>Was ist eine Umsatzphase:</t>
  </si>
  <si>
    <t>Wenn der Produzent an den Großhandel verkauft, dann ist das eine Umsatzphase.</t>
  </si>
  <si>
    <t>Das bedeutet, dass der Produzent die Umsatzsteuer in Rechnung stellt, sie einhebt und an das FA abführt.</t>
  </si>
  <si>
    <t xml:space="preserve">Produzent </t>
  </si>
  <si>
    <t>Großhandel</t>
  </si>
  <si>
    <t>Einzelhandel</t>
  </si>
  <si>
    <t>Konsument</t>
  </si>
  <si>
    <t>Der steuerpflichtige Unternehmer stellt in Rechnung, hebt ein und führt ab.</t>
  </si>
  <si>
    <t>1.2 Allphasen - Steuer</t>
  </si>
  <si>
    <t>1.1 Netto - Steuer</t>
  </si>
  <si>
    <t>1.3 Umsatz - Steuer</t>
  </si>
  <si>
    <t>Umsatzsteuer heisst sie desswegen, weil der Nettobetrag der Umsatz des Unternehmens ist.</t>
  </si>
  <si>
    <t>Der Umsatz des Unternehmens findet sich in der Erfolgsbilanz (=G&amp;V-Rechnung im Haben), als Betriebseinnahmen.</t>
  </si>
  <si>
    <t>Auch bei der Einnahmen-Ausgabenrechnung findet sich der Umsatz unter dem Begriff Betriebseinnehmen.</t>
  </si>
  <si>
    <t>Wenn also ein steuerpflichiger Unternehmer ein Produkt, eine Ware oder eine Dienstleistung verkauft</t>
  </si>
  <si>
    <t>und er folgende Rechnung legt:</t>
  </si>
  <si>
    <t>Nettorechnungsbetrag</t>
  </si>
  <si>
    <t>Bruttorechnungs-betragbetrag</t>
  </si>
  <si>
    <t xml:space="preserve">dann beträgt der Umsatz des Unternehmens </t>
  </si>
  <si>
    <t>Dieser Umsatz wird in der E/A-Rechnung und in der G&amp;V-Rechnung der Doppik</t>
  </si>
  <si>
    <t>als Betriebseinnahme verbucht.</t>
  </si>
  <si>
    <t>Die Umsatzsteuer wird zwar eingenommen (=Geldmittelzufluss), wird aber als Verbindlichkeit an</t>
  </si>
  <si>
    <t>1.4 Mit Vorsteuerabzug</t>
  </si>
  <si>
    <t>Definition Vorteuer :</t>
  </si>
  <si>
    <t xml:space="preserve">   </t>
  </si>
  <si>
    <t xml:space="preserve"> =1/112*12</t>
  </si>
  <si>
    <t xml:space="preserve"> =1/112*100</t>
  </si>
  <si>
    <t>Sonderfall Land- und Forstwirtschaft geregelt im §22 UStG</t>
  </si>
  <si>
    <t>Ein Modell ist eine Vereinfachung der Wirklichkeit, wobei die Vereinfachung nicht soweit gehen darf, dass die Wirklichkeit verfälscht würde.</t>
  </si>
  <si>
    <t>Dem Modell sind folgende Fakten unterstellt:</t>
  </si>
  <si>
    <t>Diese Vereinfachung wird aber vorgenommen um die Konstruktion leichter zu verstehen.</t>
  </si>
  <si>
    <t>2. Es wird nur ein Steuersatz angewandt:  Der Normalsteuersatz: 20%</t>
  </si>
  <si>
    <t>Im Modell werden die einzelnen  Stufen, ausgehend von der Produktion und die Umsatzphasen dargestellt.</t>
  </si>
  <si>
    <t>Es wird jeweils gezeigt, wieviel Ust in Rechnung gestellt wird, eingehoben wird und abgeführt wird.</t>
  </si>
  <si>
    <t>Es wird erkennbar wieviel das Finanzamt erhält und wer der Steuerlastträger ist.</t>
  </si>
  <si>
    <t>1. Stufe  -  Produktion</t>
  </si>
  <si>
    <t>Diesen Betrag erhält das Finanzamt</t>
  </si>
  <si>
    <t>Unterstellung wie oben ausgeführt. Es wird keine Vorleistung eingekauft.</t>
  </si>
  <si>
    <t>Der Produzent verkauft fertige Produkte und erstellt folgende  Rechnung:</t>
  </si>
  <si>
    <t>Nettoverkaufspreis</t>
  </si>
  <si>
    <t>Umsatzsteuer</t>
  </si>
  <si>
    <t>Bruttoverkaufspreis</t>
  </si>
  <si>
    <t>Beschreibung</t>
  </si>
  <si>
    <t>Vorsteuer</t>
  </si>
  <si>
    <t>Zahllast (= Ust - VSt)</t>
  </si>
  <si>
    <t>Der Unternehmer erstellt folgende Abrechnung im Unternehmen (periodisch; im Normalfall monatlich)</t>
  </si>
  <si>
    <t>1. Phase des Umsatzes</t>
  </si>
  <si>
    <t xml:space="preserve">Rechnung im Verkauf                                                                                              an den Großhandel (2. Stufe) </t>
  </si>
  <si>
    <t>Um die Konstruktion und die Wirkungsweise der Umsatzsteuer wirklich zu verstehen, verwenden wir das unten dargestellte Modell.</t>
  </si>
  <si>
    <t>1. Im Produktionsbereich wird keine Vorleistung eingekauft und es gibt daher keine Vorsteuer in diesem Bereich. Das tritt in der Wirtschaftswirklichkeit so nicht auf.</t>
  </si>
  <si>
    <t>Zum Fälligkeitstermin muss die Zahllast an das FA überwiesen werden.</t>
  </si>
  <si>
    <t xml:space="preserve">Rechnung im Einkauf                                                                                        des Großhandelsunternehmens (2. Stufe) </t>
  </si>
  <si>
    <t>2. Stufe  -  Großhandel</t>
  </si>
  <si>
    <t>Nettoeinkaufspreis</t>
  </si>
  <si>
    <t xml:space="preserve">Der Gorßhändler muss auf seinen Nettoeinkaufpreis einen Aufschlag rechnen, damit er seine Kosten abdecken und einen gewüschten Gewinn erwirtschaften kann. </t>
  </si>
  <si>
    <t>Aufschlag in %</t>
  </si>
  <si>
    <t>Nettoeinkaufspreis + Aufschlag= Nettoverkaufspreis.</t>
  </si>
  <si>
    <t>Aufschlag</t>
  </si>
  <si>
    <t>Kalkulation</t>
  </si>
  <si>
    <t>2.2 Schlussfolgerungen aus dem Modell und Charakterisierung der Steuer</t>
  </si>
  <si>
    <t>2.3 Kalkulation des Aufschlagssatzes</t>
  </si>
  <si>
    <t>2. Phase des Umsatzes</t>
  </si>
  <si>
    <r>
      <t>Rechnung im Verkauf                                                                                              an den</t>
    </r>
    <r>
      <rPr>
        <b/>
        <sz val="11"/>
        <color indexed="8"/>
        <rFont val="Calibri"/>
        <family val="2"/>
      </rPr>
      <t xml:space="preserve"> Einzelhandel (3. Stufe) </t>
    </r>
  </si>
  <si>
    <t>Der Unternehmer stellt Umsatzsteuer in Rechnung, hebt diese ein (wenn die Rechnung bezahlt wird) und führt sie an das FA ab.</t>
  </si>
  <si>
    <t>2.1.1 Das Modell im Überblick</t>
  </si>
  <si>
    <t>2.1.2 Das Modell im Detail</t>
  </si>
  <si>
    <t>3. Stufe  -  Einzelhandelhandel</t>
  </si>
  <si>
    <t>4. Stufe  -  Konsument</t>
  </si>
  <si>
    <t>Einkauf- Verkauf - Zahllast</t>
  </si>
  <si>
    <t>Vorsteuer ist jene Umsatzsteuer, die einem steurpflichtigen Unternhemer in Rechnung gestellt wird.</t>
  </si>
  <si>
    <t>Zahllast 1. Stufe  Produktion</t>
  </si>
  <si>
    <t>Zahllast 2. Stufe Großhandel</t>
  </si>
  <si>
    <t>Usatzsteuer 2. Stufe</t>
  </si>
  <si>
    <t>3. Stufe  -  Einzelhandel</t>
  </si>
  <si>
    <t xml:space="preserve">Der Einzelhändler muss auf seinen Nettoeinkaufpreis einen Aufschlag rechnen, damit er seine Kosten abdecken und einen gewüschten Gewinn erwirtschaften kann. </t>
  </si>
  <si>
    <t>3. Phase des Umsatzes</t>
  </si>
  <si>
    <t>Der Aufschlag wird im Rahmen einer Plankostenrechnung ermittelt und dann bei der Kostenrägerkalkulation zur Preiskalkulation eingesetzt. (Kalkulation dazu siehe 2.3 Kalkulation des Aufschlagssatzes)</t>
  </si>
  <si>
    <t>Zahllast 3. Stufe Einzelhandel</t>
  </si>
  <si>
    <t>Summe Zahllasten</t>
  </si>
  <si>
    <t xml:space="preserve">Die verrechnete Ust, in der jeweils letzten Phase,  entspricht immer dem Wert, den das FA in Summe erhält </t>
  </si>
  <si>
    <t>4. Stufe  -  Endkonsument Verbraucher</t>
  </si>
  <si>
    <t xml:space="preserve">Der Endkonsument zahlt </t>
  </si>
  <si>
    <t>Der Konsument trägt die Steuerlast.</t>
  </si>
  <si>
    <t xml:space="preserve">Einkaufsrechnung des Konsumenten </t>
  </si>
  <si>
    <r>
      <t>Rechnung im Verkauf                                                                                              an den</t>
    </r>
    <r>
      <rPr>
        <b/>
        <sz val="11"/>
        <color indexed="8"/>
        <rFont val="Calibri"/>
        <family val="2"/>
      </rPr>
      <t xml:space="preserve"> Endverbraucher (4. Stufe) </t>
    </r>
  </si>
  <si>
    <t xml:space="preserve">Rechnung im Einkauf                                                                                        des Einzelhändlers (3. Stufe) </t>
  </si>
  <si>
    <t>Summe der geforderten Vorsteuer</t>
  </si>
  <si>
    <t>Summe der Zahllasten</t>
  </si>
  <si>
    <t>Summe der Zahlungen an das FA</t>
  </si>
  <si>
    <t>Aus dem Modell kann man folgende Schlüsse ziehen und die Steuer chrakterisieren</t>
  </si>
  <si>
    <t>Diese Bezeichung kommt im Umsatzsteuergesetz nicht vor. Der Name verweist darauf, dass die Steuer vom Mehrwert  berechnet würde.</t>
  </si>
  <si>
    <t xml:space="preserve">Diese Bezeichnung wurde von den Unternehmern geschaffen. </t>
  </si>
  <si>
    <t>Mehrwertsteuer MWSt.</t>
  </si>
  <si>
    <t>Auch der englische Name: value added tax  =  V.A.T, bedeutet in der Übersetzung MWSt.</t>
  </si>
  <si>
    <t>Warum scheint diese Bezeichnung gerechtfertigt.</t>
  </si>
  <si>
    <t>Vergegenwärtigen wir uns die Zahlen aus der 2. Stufe des Modells.</t>
  </si>
  <si>
    <t>Mehrwert</t>
  </si>
  <si>
    <t>Wertschöpfung in der 2. Stufe</t>
  </si>
  <si>
    <t>Die Zahllast der 2. Stufe</t>
  </si>
  <si>
    <t>Das ist jener Wert, der an das Finanzamt abgeführt werden muss. Dieser Wert wird vom Unternehmer als Steuerlast empfunden.</t>
  </si>
  <si>
    <t>Setzt man nun die Zahllast in Relation zum Mehrwert, so erhält man den Steuersatz.</t>
  </si>
  <si>
    <t>Zahllast</t>
  </si>
  <si>
    <t>Zallast in % des Mehrwertes</t>
  </si>
  <si>
    <r>
      <rPr>
        <b/>
        <sz val="12"/>
        <color indexed="8"/>
        <rFont val="Calibri"/>
        <family val="2"/>
      </rPr>
      <t>Schlussfolgerung:</t>
    </r>
    <r>
      <rPr>
        <sz val="12"/>
        <color indexed="8"/>
        <rFont val="Calibri"/>
        <family val="2"/>
      </rPr>
      <t xml:space="preserve"> Für den Unternehmer sieht es so aus als würde der Mehrwert mit 20 % belastet werden. Daher die Bezeichnung Mehrwertsteuer.</t>
    </r>
  </si>
  <si>
    <t>Durchlaufsteuer</t>
  </si>
  <si>
    <t>Das bedeutet, dass die Steuer im Unternehmen verrechnet wird, dass sie aber direkt keinen Einfluss auf Gewinn oder Verlust hat.</t>
  </si>
  <si>
    <t>indirekte Steuer</t>
  </si>
  <si>
    <t>Nach der Wirkung im Rechnungswesen der Unternehmeung stellt die Ust einen durchlaufenden Posten dar.</t>
  </si>
  <si>
    <t>Die Steuer wird nicht direkt beim Steuerlastträger eingehoben. Der Steurlastträger (=Konsument) zahlt die Steuer an das Unternehmen und dieses führt die Steuer an das Finanzamt ab.</t>
  </si>
  <si>
    <t>Verkehrsteuer</t>
  </si>
  <si>
    <t>Die Umsatzsteuer fällt nur dann an, wenn Produkte oder Dienstleitungen in Verkehr gesetzt werden.</t>
  </si>
  <si>
    <t>Nur wenn Produkte oder Diestleistungen die Unternehmensspähre verlassen, fällt die Steuer an.</t>
  </si>
  <si>
    <t>Verbrauchersteuer</t>
  </si>
  <si>
    <t>Der Steuerlastträger ist der Verbraucher. Das heißt, dass der Verbrauch besteuert ist. Damit ist diese Bezeichnung gerechtfertigt.</t>
  </si>
  <si>
    <t>Personalaufwand</t>
  </si>
  <si>
    <t>Sachaufwand</t>
  </si>
  <si>
    <t>Abschreibung</t>
  </si>
  <si>
    <t>Zinsen f. Fremdkapital</t>
  </si>
  <si>
    <t>S</t>
  </si>
  <si>
    <t>H</t>
  </si>
  <si>
    <t>Zwischensumme</t>
  </si>
  <si>
    <t>G&amp;V-Rechnung</t>
  </si>
  <si>
    <t>Summe</t>
  </si>
  <si>
    <t>IST G&amp;V</t>
  </si>
  <si>
    <t>Plan G&amp;V</t>
  </si>
  <si>
    <t>Ausgangspunkt für die Kalkulation des Aufschlagssatzes ist die IST G&amp;V Rechnung aus der aktuellen Buchhaltung.</t>
  </si>
  <si>
    <t>Gewinn (=EGT)</t>
  </si>
  <si>
    <t>Wareneinsatz/                               Materialaufwand</t>
  </si>
  <si>
    <t>Erlöse Verkauf (=Umsatz)</t>
  </si>
  <si>
    <t>Veränder-ungsrate                     in %                                         z.B. Preissteige-rungen</t>
  </si>
  <si>
    <t>Kalkulation des Aufschlagssatzes:</t>
  </si>
  <si>
    <t>Plan-Umsatz</t>
  </si>
  <si>
    <t>Plan WES (MES)</t>
  </si>
  <si>
    <t>Differenz</t>
  </si>
  <si>
    <t>Für die Preiskalkulation sind immer die Zahlen der Zukunft interessant. Man wird also eine Plan G&amp;V Rechnung  erstellen um den Aufschlagssatz zu kalkulieren.</t>
  </si>
  <si>
    <t xml:space="preserve">Gewinnveränderung </t>
  </si>
  <si>
    <t>Veränderung in %</t>
  </si>
  <si>
    <t>IST-                                Gewinn</t>
  </si>
  <si>
    <t>Plan-                Gewinn</t>
  </si>
  <si>
    <t>Umsatzatzsteuer</t>
  </si>
  <si>
    <t>Erstellt von D.I. Eibensteiner Roman</t>
  </si>
  <si>
    <t>In der Folge werden die einzelnen Begriffe, die in dieser Bezeichnung stecken erklärt.</t>
  </si>
  <si>
    <t>Der Steuerbetrag wird mittels einer Prozentrechnung von Hundert ermittelt.</t>
  </si>
  <si>
    <r>
      <t xml:space="preserve">Zur Vereinfachung der Berechnung der Umsatzsteuer aus Bruttobeträgen, werden </t>
    </r>
    <r>
      <rPr>
        <b/>
        <sz val="12"/>
        <color indexed="8"/>
        <rFont val="Calibri"/>
        <family val="2"/>
      </rPr>
      <t>Umrechnungsfaktoren</t>
    </r>
    <r>
      <rPr>
        <sz val="12"/>
        <color indexed="8"/>
        <rFont val="Calibri"/>
        <family val="2"/>
      </rPr>
      <t xml:space="preserve"> ermittelt.</t>
    </r>
  </si>
  <si>
    <t>ACHTUNG:                                                                                                                                                                                                                                                                                 Diese Steuer darf sich der luf Unternehmer behalten. Er darf aber auch im Gegenzug keine Vorsteuer vom FA holen.</t>
  </si>
  <si>
    <t>das Finanzamt (=FA) erfasst und muss zu einem bestimmten Zeitpunkt (=Fälligkeit der Steuer) an das FA abgeführt werden.</t>
  </si>
  <si>
    <r>
      <t>Dieser Unternehmer darf diese Umsatzsteuer (=</t>
    </r>
    <r>
      <rPr>
        <b/>
        <sz val="12"/>
        <color indexed="8"/>
        <rFont val="Calibri"/>
        <family val="2"/>
      </rPr>
      <t>Vorsteuer</t>
    </r>
    <r>
      <rPr>
        <sz val="11"/>
        <color theme="1"/>
        <rFont val="Calibri"/>
        <family val="2"/>
      </rPr>
      <t>) vom Finanzamt zurückfordern.</t>
    </r>
  </si>
  <si>
    <t>USt</t>
  </si>
  <si>
    <t>VSt</t>
  </si>
  <si>
    <r>
      <rPr>
        <b/>
        <sz val="12"/>
        <color indexed="8"/>
        <rFont val="Calibri"/>
        <family val="2"/>
      </rPr>
      <t>ZL</t>
    </r>
    <r>
      <rPr>
        <sz val="11"/>
        <color theme="1"/>
        <rFont val="Calibri"/>
        <family val="2"/>
      </rPr>
      <t xml:space="preserve"> (Zahllast)</t>
    </r>
  </si>
  <si>
    <t xml:space="preserve">Die verrechnete Ust entspricht immer dem Wert den das FA in Summe erhält </t>
  </si>
  <si>
    <r>
      <t xml:space="preserve">Er kann die USt </t>
    </r>
    <r>
      <rPr>
        <b/>
        <u val="single"/>
        <sz val="11"/>
        <color indexed="8"/>
        <rFont val="Calibri"/>
        <family val="2"/>
      </rPr>
      <t>nicht</t>
    </r>
    <r>
      <rPr>
        <sz val="11"/>
        <color theme="1"/>
        <rFont val="Calibri"/>
        <family val="2"/>
      </rPr>
      <t xml:space="preserve"> vom Finanzamt zurückfordern.</t>
    </r>
  </si>
  <si>
    <t>Summe der verrechneten Umsatzsteuer</t>
  </si>
  <si>
    <t>Für Innenumsätze, also Umsätze innerhalb eines Unternehmens (Unternehmensidentität) fällt keine Steuer an.</t>
  </si>
  <si>
    <t>Preiskalkulation/Aufschlagskalkulation/Kostenträgerkalkulation</t>
  </si>
  <si>
    <t>Plan -Waren-Einsatz (Plan-WES)                                                                            = Plan-Einkaufspreis netto</t>
  </si>
  <si>
    <t xml:space="preserve"> +Aufschlag </t>
  </si>
  <si>
    <t xml:space="preserve"> + Ust</t>
  </si>
  <si>
    <t>Kalkulation eines Kostenträgers</t>
  </si>
  <si>
    <t xml:space="preserve"> = Nettoverkaufspreis ①</t>
  </si>
  <si>
    <t xml:space="preserve"> = Bruttoverkaufspreis ②</t>
  </si>
  <si>
    <t>① Listenpreis netto</t>
  </si>
  <si>
    <t>② Auszeichnungspreis inkl. USt</t>
  </si>
  <si>
    <t>Umrechnungs-                                   faktor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</si>
</sst>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_-* #,##0.000_-;\-* #,##0.000_-;_-* &quot;-&quot;???_-;_-@_-"/>
    <numFmt numFmtId="172" formatCode="_-[$€-C07]\ * #,##0.00_-;\-[$€-C07]\ * #,##0.00_-;_-[$€-C07]\ * &quot;-&quot;??_-;_-@_-"/>
    <numFmt numFmtId="173" formatCode="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44"/>
      <name val="Calibri"/>
      <family val="2"/>
    </font>
    <font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30"/>
      <name val="Calibri"/>
      <family val="2"/>
    </font>
    <font>
      <b/>
      <sz val="16"/>
      <color indexed="49"/>
      <name val="Calibri"/>
      <family val="2"/>
    </font>
    <font>
      <sz val="8"/>
      <color indexed="8"/>
      <name val="Calibri"/>
      <family val="2"/>
    </font>
    <font>
      <sz val="18"/>
      <color indexed="9"/>
      <name val="Calibri"/>
      <family val="0"/>
    </font>
    <font>
      <sz val="11"/>
      <color indexed="8"/>
      <name val="Cambria Math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theme="4" tint="0.39998000860214233"/>
      <name val="Calibri"/>
      <family val="2"/>
    </font>
    <font>
      <sz val="16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4" tint="-0.24997000396251678"/>
      <name val="Calibri"/>
      <family val="2"/>
    </font>
    <font>
      <b/>
      <sz val="16"/>
      <color theme="1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9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3" fontId="54" fillId="0" borderId="10" xfId="47" applyFont="1" applyBorder="1" applyAlignment="1">
      <alignment/>
    </xf>
    <xf numFmtId="0" fontId="54" fillId="0" borderId="11" xfId="0" applyFont="1" applyBorder="1" applyAlignment="1">
      <alignment/>
    </xf>
    <xf numFmtId="43" fontId="54" fillId="0" borderId="11" xfId="0" applyNumberFormat="1" applyFont="1" applyBorder="1" applyAlignment="1">
      <alignment/>
    </xf>
    <xf numFmtId="43" fontId="54" fillId="0" borderId="12" xfId="0" applyNumberFormat="1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9" fontId="54" fillId="0" borderId="15" xfId="51" applyFont="1" applyBorder="1" applyAlignment="1">
      <alignment/>
    </xf>
    <xf numFmtId="43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170" fontId="55" fillId="0" borderId="10" xfId="0" applyNumberFormat="1" applyFont="1" applyBorder="1" applyAlignment="1">
      <alignment horizontal="center"/>
    </xf>
    <xf numFmtId="9" fontId="54" fillId="13" borderId="11" xfId="51" applyFont="1" applyFill="1" applyBorder="1" applyAlignment="1">
      <alignment horizontal="center"/>
    </xf>
    <xf numFmtId="43" fontId="54" fillId="13" borderId="10" xfId="47" applyFont="1" applyFill="1" applyBorder="1" applyAlignment="1">
      <alignment/>
    </xf>
    <xf numFmtId="9" fontId="54" fillId="13" borderId="11" xfId="51" applyFont="1" applyFill="1" applyBorder="1" applyAlignment="1">
      <alignment/>
    </xf>
    <xf numFmtId="43" fontId="54" fillId="0" borderId="16" xfId="0" applyNumberFormat="1" applyFont="1" applyBorder="1" applyAlignment="1">
      <alignment/>
    </xf>
    <xf numFmtId="9" fontId="54" fillId="19" borderId="10" xfId="51" applyFont="1" applyFill="1" applyBorder="1" applyAlignment="1">
      <alignment horizontal="center"/>
    </xf>
    <xf numFmtId="0" fontId="54" fillId="0" borderId="17" xfId="0" applyFont="1" applyBorder="1" applyAlignment="1">
      <alignment/>
    </xf>
    <xf numFmtId="0" fontId="54" fillId="0" borderId="18" xfId="0" applyFont="1" applyBorder="1" applyAlignment="1">
      <alignment/>
    </xf>
    <xf numFmtId="0" fontId="54" fillId="0" borderId="19" xfId="0" applyFont="1" applyBorder="1" applyAlignment="1">
      <alignment/>
    </xf>
    <xf numFmtId="9" fontId="54" fillId="19" borderId="20" xfId="5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43" fontId="0" fillId="0" borderId="10" xfId="0" applyNumberFormat="1" applyBorder="1" applyAlignment="1">
      <alignment/>
    </xf>
    <xf numFmtId="43" fontId="0" fillId="0" borderId="20" xfId="47" applyFont="1" applyBorder="1" applyAlignment="1">
      <alignment/>
    </xf>
    <xf numFmtId="43" fontId="0" fillId="0" borderId="20" xfId="0" applyNumberFormat="1" applyBorder="1" applyAlignment="1">
      <alignment/>
    </xf>
    <xf numFmtId="0" fontId="0" fillId="0" borderId="11" xfId="0" applyBorder="1" applyAlignment="1">
      <alignment/>
    </xf>
    <xf numFmtId="9" fontId="0" fillId="0" borderId="11" xfId="51" applyFont="1" applyBorder="1" applyAlignment="1">
      <alignment horizontal="center"/>
    </xf>
    <xf numFmtId="43" fontId="0" fillId="0" borderId="11" xfId="0" applyNumberFormat="1" applyBorder="1" applyAlignment="1">
      <alignment/>
    </xf>
    <xf numFmtId="43" fontId="0" fillId="0" borderId="16" xfId="0" applyNumberForma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10" xfId="0" applyBorder="1" applyAlignment="1">
      <alignment horizontal="center"/>
    </xf>
    <xf numFmtId="9" fontId="0" fillId="0" borderId="11" xfId="0" applyNumberFormat="1" applyBorder="1" applyAlignment="1">
      <alignment/>
    </xf>
    <xf numFmtId="9" fontId="0" fillId="19" borderId="10" xfId="51" applyFont="1" applyFill="1" applyBorder="1" applyAlignment="1">
      <alignment/>
    </xf>
    <xf numFmtId="43" fontId="0" fillId="19" borderId="20" xfId="47" applyFont="1" applyFill="1" applyBorder="1" applyAlignment="1">
      <alignment/>
    </xf>
    <xf numFmtId="9" fontId="0" fillId="19" borderId="11" xfId="51" applyFont="1" applyFill="1" applyBorder="1" applyAlignment="1">
      <alignment horizontal="center"/>
    </xf>
    <xf numFmtId="43" fontId="0" fillId="33" borderId="20" xfId="47" applyFont="1" applyFill="1" applyBorder="1" applyAlignment="1">
      <alignment/>
    </xf>
    <xf numFmtId="0" fontId="5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56" fillId="33" borderId="0" xfId="0" applyFont="1" applyFill="1" applyBorder="1" applyAlignment="1">
      <alignment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horizontal="center" wrapText="1"/>
    </xf>
    <xf numFmtId="0" fontId="0" fillId="8" borderId="0" xfId="0" applyFill="1" applyAlignment="1">
      <alignment/>
    </xf>
    <xf numFmtId="0" fontId="0" fillId="0" borderId="23" xfId="0" applyBorder="1" applyAlignment="1">
      <alignment/>
    </xf>
    <xf numFmtId="43" fontId="0" fillId="0" borderId="24" xfId="0" applyNumberFormat="1" applyBorder="1" applyAlignment="1">
      <alignment/>
    </xf>
    <xf numFmtId="0" fontId="0" fillId="2" borderId="0" xfId="0" applyFill="1" applyAlignment="1">
      <alignment/>
    </xf>
    <xf numFmtId="0" fontId="57" fillId="33" borderId="13" xfId="0" applyFont="1" applyFill="1" applyBorder="1" applyAlignment="1">
      <alignment/>
    </xf>
    <xf numFmtId="0" fontId="57" fillId="33" borderId="15" xfId="0" applyFont="1" applyFill="1" applyBorder="1" applyAlignment="1">
      <alignment/>
    </xf>
    <xf numFmtId="0" fontId="54" fillId="33" borderId="0" xfId="0" applyFont="1" applyFill="1" applyAlignment="1">
      <alignment/>
    </xf>
    <xf numFmtId="43" fontId="54" fillId="33" borderId="10" xfId="47" applyFont="1" applyFill="1" applyBorder="1" applyAlignment="1">
      <alignment/>
    </xf>
    <xf numFmtId="0" fontId="54" fillId="33" borderId="11" xfId="0" applyFont="1" applyFill="1" applyBorder="1" applyAlignment="1">
      <alignment/>
    </xf>
    <xf numFmtId="9" fontId="54" fillId="33" borderId="11" xfId="51" applyFont="1" applyFill="1" applyBorder="1" applyAlignment="1">
      <alignment horizontal="center"/>
    </xf>
    <xf numFmtId="43" fontId="54" fillId="33" borderId="11" xfId="0" applyNumberFormat="1" applyFont="1" applyFill="1" applyBorder="1" applyAlignment="1">
      <alignment/>
    </xf>
    <xf numFmtId="43" fontId="54" fillId="33" borderId="12" xfId="0" applyNumberFormat="1" applyFont="1" applyFill="1" applyBorder="1" applyAlignment="1">
      <alignment vertical="center"/>
    </xf>
    <xf numFmtId="43" fontId="54" fillId="33" borderId="10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0" fontId="58" fillId="33" borderId="25" xfId="0" applyFont="1" applyFill="1" applyBorder="1" applyAlignment="1">
      <alignment horizontal="center"/>
    </xf>
    <xf numFmtId="0" fontId="58" fillId="33" borderId="0" xfId="0" applyFont="1" applyFill="1" applyAlignment="1">
      <alignment horizontal="center"/>
    </xf>
    <xf numFmtId="9" fontId="54" fillId="33" borderId="0" xfId="51" applyFont="1" applyFill="1" applyAlignment="1">
      <alignment horizontal="center"/>
    </xf>
    <xf numFmtId="0" fontId="54" fillId="33" borderId="0" xfId="0" applyFont="1" applyFill="1" applyAlignment="1">
      <alignment horizontal="left"/>
    </xf>
    <xf numFmtId="43" fontId="54" fillId="33" borderId="0" xfId="0" applyNumberFormat="1" applyFont="1" applyFill="1" applyAlignment="1">
      <alignment/>
    </xf>
    <xf numFmtId="9" fontId="54" fillId="33" borderId="0" xfId="51" applyFont="1" applyFill="1" applyAlignment="1">
      <alignment/>
    </xf>
    <xf numFmtId="170" fontId="54" fillId="33" borderId="0" xfId="0" applyNumberFormat="1" applyFont="1" applyFill="1" applyAlignment="1">
      <alignment horizontal="center"/>
    </xf>
    <xf numFmtId="43" fontId="54" fillId="33" borderId="0" xfId="47" applyFont="1" applyFill="1" applyAlignment="1">
      <alignment/>
    </xf>
    <xf numFmtId="0" fontId="54" fillId="33" borderId="13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9" fontId="54" fillId="33" borderId="0" xfId="51" applyFont="1" applyFill="1" applyBorder="1" applyAlignment="1">
      <alignment/>
    </xf>
    <xf numFmtId="170" fontId="55" fillId="33" borderId="0" xfId="0" applyNumberFormat="1" applyFont="1" applyFill="1" applyBorder="1" applyAlignment="1">
      <alignment horizontal="center"/>
    </xf>
    <xf numFmtId="43" fontId="54" fillId="33" borderId="0" xfId="0" applyNumberFormat="1" applyFont="1" applyFill="1" applyBorder="1" applyAlignment="1">
      <alignment/>
    </xf>
    <xf numFmtId="43" fontId="54" fillId="33" borderId="0" xfId="47" applyFont="1" applyFill="1" applyBorder="1" applyAlignment="1">
      <alignment/>
    </xf>
    <xf numFmtId="0" fontId="54" fillId="33" borderId="0" xfId="0" applyFont="1" applyFill="1" applyBorder="1" applyAlignment="1">
      <alignment wrapText="1"/>
    </xf>
    <xf numFmtId="9" fontId="54" fillId="33" borderId="0" xfId="51" applyFont="1" applyFill="1" applyBorder="1" applyAlignment="1">
      <alignment wrapText="1"/>
    </xf>
    <xf numFmtId="170" fontId="55" fillId="33" borderId="0" xfId="0" applyNumberFormat="1" applyFont="1" applyFill="1" applyBorder="1" applyAlignment="1">
      <alignment horizontal="center" wrapText="1"/>
    </xf>
    <xf numFmtId="43" fontId="54" fillId="33" borderId="0" xfId="0" applyNumberFormat="1" applyFont="1" applyFill="1" applyBorder="1" applyAlignment="1">
      <alignment wrapText="1"/>
    </xf>
    <xf numFmtId="43" fontId="54" fillId="33" borderId="0" xfId="47" applyFont="1" applyFill="1" applyBorder="1" applyAlignment="1">
      <alignment wrapText="1"/>
    </xf>
    <xf numFmtId="9" fontId="54" fillId="33" borderId="15" xfId="51" applyFont="1" applyFill="1" applyBorder="1" applyAlignment="1">
      <alignment/>
    </xf>
    <xf numFmtId="43" fontId="0" fillId="0" borderId="0" xfId="0" applyNumberFormat="1" applyAlignment="1">
      <alignment/>
    </xf>
    <xf numFmtId="0" fontId="40" fillId="0" borderId="0" xfId="0" applyFont="1" applyFill="1" applyAlignment="1">
      <alignment horizontal="center"/>
    </xf>
    <xf numFmtId="43" fontId="0" fillId="0" borderId="23" xfId="0" applyNumberFormat="1" applyBorder="1" applyAlignment="1">
      <alignment/>
    </xf>
    <xf numFmtId="43" fontId="55" fillId="0" borderId="25" xfId="0" applyNumberFormat="1" applyFont="1" applyBorder="1" applyAlignment="1">
      <alignment/>
    </xf>
    <xf numFmtId="0" fontId="0" fillId="33" borderId="0" xfId="0" applyFill="1" applyAlignment="1">
      <alignment horizontal="left" vertical="center" wrapText="1"/>
    </xf>
    <xf numFmtId="43" fontId="0" fillId="33" borderId="10" xfId="0" applyNumberFormat="1" applyFill="1" applyBorder="1" applyAlignment="1">
      <alignment/>
    </xf>
    <xf numFmtId="0" fontId="54" fillId="33" borderId="26" xfId="0" applyFont="1" applyFill="1" applyBorder="1" applyAlignment="1">
      <alignment horizontal="center" vertical="center"/>
    </xf>
    <xf numFmtId="0" fontId="54" fillId="33" borderId="27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43" fontId="54" fillId="33" borderId="26" xfId="0" applyNumberFormat="1" applyFont="1" applyFill="1" applyBorder="1" applyAlignment="1">
      <alignment vertical="center"/>
    </xf>
    <xf numFmtId="43" fontId="54" fillId="33" borderId="27" xfId="0" applyNumberFormat="1" applyFont="1" applyFill="1" applyBorder="1" applyAlignment="1">
      <alignment vertical="center"/>
    </xf>
    <xf numFmtId="10" fontId="54" fillId="33" borderId="14" xfId="51" applyNumberFormat="1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left" wrapText="1"/>
    </xf>
    <xf numFmtId="43" fontId="54" fillId="33" borderId="26" xfId="0" applyNumberFormat="1" applyFont="1" applyFill="1" applyBorder="1" applyAlignment="1">
      <alignment horizontal="center" vertical="center"/>
    </xf>
    <xf numFmtId="43" fontId="54" fillId="33" borderId="27" xfId="0" applyNumberFormat="1" applyFont="1" applyFill="1" applyBorder="1" applyAlignment="1">
      <alignment horizontal="center" vertical="center"/>
    </xf>
    <xf numFmtId="43" fontId="54" fillId="33" borderId="26" xfId="0" applyNumberFormat="1" applyFont="1" applyFill="1" applyBorder="1" applyAlignment="1">
      <alignment/>
    </xf>
    <xf numFmtId="43" fontId="54" fillId="33" borderId="27" xfId="0" applyNumberFormat="1" applyFont="1" applyFill="1" applyBorder="1" applyAlignment="1">
      <alignment/>
    </xf>
    <xf numFmtId="0" fontId="54" fillId="33" borderId="28" xfId="0" applyFont="1" applyFill="1" applyBorder="1" applyAlignment="1">
      <alignment/>
    </xf>
    <xf numFmtId="43" fontId="54" fillId="33" borderId="29" xfId="0" applyNumberFormat="1" applyFont="1" applyFill="1" applyBorder="1" applyAlignment="1">
      <alignment/>
    </xf>
    <xf numFmtId="0" fontId="54" fillId="33" borderId="30" xfId="0" applyFont="1" applyFill="1" applyBorder="1" applyAlignment="1">
      <alignment/>
    </xf>
    <xf numFmtId="43" fontId="54" fillId="33" borderId="31" xfId="0" applyNumberFormat="1" applyFont="1" applyFill="1" applyBorder="1" applyAlignment="1">
      <alignment/>
    </xf>
    <xf numFmtId="43" fontId="54" fillId="33" borderId="32" xfId="0" applyNumberFormat="1" applyFont="1" applyFill="1" applyBorder="1" applyAlignment="1">
      <alignment/>
    </xf>
    <xf numFmtId="0" fontId="54" fillId="33" borderId="33" xfId="0" applyFont="1" applyFill="1" applyBorder="1" applyAlignment="1">
      <alignment/>
    </xf>
    <xf numFmtId="43" fontId="54" fillId="33" borderId="34" xfId="0" applyNumberFormat="1" applyFont="1" applyFill="1" applyBorder="1" applyAlignment="1">
      <alignment/>
    </xf>
    <xf numFmtId="43" fontId="54" fillId="33" borderId="35" xfId="0" applyNumberFormat="1" applyFont="1" applyFill="1" applyBorder="1" applyAlignment="1">
      <alignment/>
    </xf>
    <xf numFmtId="10" fontId="54" fillId="33" borderId="25" xfId="51" applyNumberFormat="1" applyFont="1" applyFill="1" applyBorder="1" applyAlignment="1">
      <alignment horizontal="center"/>
    </xf>
    <xf numFmtId="0" fontId="54" fillId="33" borderId="12" xfId="0" applyFont="1" applyFill="1" applyBorder="1" applyAlignment="1">
      <alignment/>
    </xf>
    <xf numFmtId="0" fontId="59" fillId="14" borderId="0" xfId="0" applyFont="1" applyFill="1" applyAlignment="1">
      <alignment/>
    </xf>
    <xf numFmtId="0" fontId="0" fillId="14" borderId="0" xfId="0" applyFill="1" applyAlignment="1">
      <alignment/>
    </xf>
    <xf numFmtId="43" fontId="54" fillId="13" borderId="26" xfId="0" applyNumberFormat="1" applyFont="1" applyFill="1" applyBorder="1" applyAlignment="1">
      <alignment horizontal="center" vertical="center"/>
    </xf>
    <xf numFmtId="43" fontId="54" fillId="13" borderId="26" xfId="0" applyNumberFormat="1" applyFont="1" applyFill="1" applyBorder="1" applyAlignment="1">
      <alignment/>
    </xf>
    <xf numFmtId="43" fontId="54" fillId="13" borderId="36" xfId="0" applyNumberFormat="1" applyFont="1" applyFill="1" applyBorder="1" applyAlignment="1">
      <alignment/>
    </xf>
    <xf numFmtId="10" fontId="54" fillId="13" borderId="14" xfId="51" applyNumberFormat="1" applyFont="1" applyFill="1" applyBorder="1" applyAlignment="1">
      <alignment horizontal="center" vertical="center"/>
    </xf>
    <xf numFmtId="10" fontId="54" fillId="13" borderId="14" xfId="51" applyNumberFormat="1" applyFont="1" applyFill="1" applyBorder="1" applyAlignment="1">
      <alignment horizontal="center"/>
    </xf>
    <xf numFmtId="0" fontId="60" fillId="33" borderId="10" xfId="0" applyFont="1" applyFill="1" applyBorder="1" applyAlignment="1">
      <alignment/>
    </xf>
    <xf numFmtId="43" fontId="53" fillId="33" borderId="10" xfId="0" applyNumberFormat="1" applyFont="1" applyFill="1" applyBorder="1" applyAlignment="1">
      <alignment/>
    </xf>
    <xf numFmtId="9" fontId="53" fillId="33" borderId="10" xfId="51" applyFont="1" applyFill="1" applyBorder="1" applyAlignment="1">
      <alignment horizontal="center"/>
    </xf>
    <xf numFmtId="43" fontId="54" fillId="13" borderId="27" xfId="0" applyNumberFormat="1" applyFont="1" applyFill="1" applyBorder="1" applyAlignment="1">
      <alignment vertical="center"/>
    </xf>
    <xf numFmtId="43" fontId="54" fillId="13" borderId="34" xfId="0" applyNumberFormat="1" applyFont="1" applyFill="1" applyBorder="1" applyAlignment="1">
      <alignment/>
    </xf>
    <xf numFmtId="0" fontId="54" fillId="33" borderId="13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43" fontId="55" fillId="33" borderId="10" xfId="0" applyNumberFormat="1" applyFont="1" applyFill="1" applyBorder="1" applyAlignment="1">
      <alignment horizontal="center"/>
    </xf>
    <xf numFmtId="10" fontId="55" fillId="33" borderId="10" xfId="0" applyNumberFormat="1" applyFont="1" applyFill="1" applyBorder="1" applyAlignment="1">
      <alignment horizontal="center"/>
    </xf>
    <xf numFmtId="0" fontId="53" fillId="8" borderId="0" xfId="0" applyFont="1" applyFill="1" applyAlignment="1">
      <alignment/>
    </xf>
    <xf numFmtId="0" fontId="61" fillId="8" borderId="0" xfId="0" applyFont="1" applyFill="1" applyBorder="1" applyAlignment="1">
      <alignment/>
    </xf>
    <xf numFmtId="43" fontId="0" fillId="33" borderId="11" xfId="0" applyNumberFormat="1" applyFill="1" applyBorder="1" applyAlignment="1">
      <alignment/>
    </xf>
    <xf numFmtId="43" fontId="0" fillId="33" borderId="16" xfId="0" applyNumberFormat="1" applyFill="1" applyBorder="1" applyAlignment="1">
      <alignment/>
    </xf>
    <xf numFmtId="43" fontId="0" fillId="33" borderId="37" xfId="0" applyNumberForma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 horizontal="center" vertical="center" wrapText="1"/>
    </xf>
    <xf numFmtId="9" fontId="0" fillId="33" borderId="16" xfId="51" applyFont="1" applyFill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9" fontId="0" fillId="19" borderId="21" xfId="51" applyFont="1" applyFill="1" applyBorder="1" applyAlignment="1">
      <alignment/>
    </xf>
    <xf numFmtId="43" fontId="0" fillId="0" borderId="38" xfId="0" applyNumberFormat="1" applyBorder="1" applyAlignment="1">
      <alignment/>
    </xf>
    <xf numFmtId="0" fontId="59" fillId="33" borderId="0" xfId="0" applyFont="1" applyFill="1" applyAlignment="1">
      <alignment/>
    </xf>
    <xf numFmtId="43" fontId="0" fillId="13" borderId="10" xfId="47" applyFont="1" applyFill="1" applyBorder="1" applyAlignment="1">
      <alignment horizontal="right" vertical="center"/>
    </xf>
    <xf numFmtId="9" fontId="0" fillId="13" borderId="11" xfId="51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43" fontId="0" fillId="33" borderId="20" xfId="0" applyNumberFormat="1" applyFill="1" applyBorder="1" applyAlignment="1">
      <alignment/>
    </xf>
    <xf numFmtId="43" fontId="0" fillId="33" borderId="39" xfId="0" applyNumberForma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ill="1" applyBorder="1" applyAlignment="1">
      <alignment/>
    </xf>
    <xf numFmtId="9" fontId="0" fillId="33" borderId="11" xfId="0" applyNumberFormat="1" applyFill="1" applyBorder="1" applyAlignment="1">
      <alignment horizontal="center"/>
    </xf>
    <xf numFmtId="0" fontId="61" fillId="3" borderId="40" xfId="0" applyFont="1" applyFill="1" applyBorder="1" applyAlignment="1">
      <alignment horizontal="center"/>
    </xf>
    <xf numFmtId="0" fontId="61" fillId="3" borderId="41" xfId="0" applyFont="1" applyFill="1" applyBorder="1" applyAlignment="1">
      <alignment horizontal="center"/>
    </xf>
    <xf numFmtId="0" fontId="61" fillId="3" borderId="42" xfId="0" applyFont="1" applyFill="1" applyBorder="1" applyAlignment="1">
      <alignment horizontal="center"/>
    </xf>
    <xf numFmtId="0" fontId="55" fillId="33" borderId="40" xfId="0" applyFont="1" applyFill="1" applyBorder="1" applyAlignment="1">
      <alignment horizontal="center"/>
    </xf>
    <xf numFmtId="0" fontId="55" fillId="33" borderId="41" xfId="0" applyFont="1" applyFill="1" applyBorder="1" applyAlignment="1">
      <alignment horizontal="center"/>
    </xf>
    <xf numFmtId="0" fontId="55" fillId="33" borderId="42" xfId="0" applyFont="1" applyFill="1" applyBorder="1" applyAlignment="1">
      <alignment horizontal="center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53" fillId="33" borderId="43" xfId="0" applyFont="1" applyFill="1" applyBorder="1" applyAlignment="1">
      <alignment horizontal="left"/>
    </xf>
    <xf numFmtId="0" fontId="53" fillId="33" borderId="44" xfId="0" applyFont="1" applyFill="1" applyBorder="1" applyAlignment="1">
      <alignment horizontal="left"/>
    </xf>
    <xf numFmtId="0" fontId="53" fillId="33" borderId="45" xfId="0" applyFont="1" applyFill="1" applyBorder="1" applyAlignment="1">
      <alignment horizontal="left"/>
    </xf>
    <xf numFmtId="0" fontId="63" fillId="33" borderId="40" xfId="48" applyFont="1" applyFill="1" applyBorder="1" applyAlignment="1">
      <alignment horizontal="left"/>
    </xf>
    <xf numFmtId="0" fontId="63" fillId="33" borderId="41" xfId="48" applyFont="1" applyFill="1" applyBorder="1" applyAlignment="1">
      <alignment horizontal="left"/>
    </xf>
    <xf numFmtId="0" fontId="63" fillId="33" borderId="42" xfId="48" applyFont="1" applyFill="1" applyBorder="1" applyAlignment="1">
      <alignment horizontal="left"/>
    </xf>
    <xf numFmtId="0" fontId="62" fillId="33" borderId="13" xfId="0" applyFont="1" applyFill="1" applyBorder="1" applyAlignment="1">
      <alignment horizontal="left" vertical="center" wrapText="1"/>
    </xf>
    <xf numFmtId="0" fontId="62" fillId="33" borderId="14" xfId="0" applyFont="1" applyFill="1" applyBorder="1" applyAlignment="1">
      <alignment horizontal="left" vertical="center" wrapText="1"/>
    </xf>
    <xf numFmtId="0" fontId="62" fillId="33" borderId="15" xfId="0" applyFont="1" applyFill="1" applyBorder="1" applyAlignment="1">
      <alignment horizontal="left" vertical="center" wrapText="1"/>
    </xf>
    <xf numFmtId="0" fontId="63" fillId="33" borderId="40" xfId="48" applyFont="1" applyFill="1" applyBorder="1" applyAlignment="1">
      <alignment horizontal="left" vertical="center"/>
    </xf>
    <xf numFmtId="0" fontId="63" fillId="33" borderId="41" xfId="48" applyFont="1" applyFill="1" applyBorder="1" applyAlignment="1">
      <alignment horizontal="left" vertical="center"/>
    </xf>
    <xf numFmtId="0" fontId="63" fillId="33" borderId="42" xfId="48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left"/>
    </xf>
    <xf numFmtId="0" fontId="54" fillId="33" borderId="46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right"/>
    </xf>
    <xf numFmtId="0" fontId="53" fillId="3" borderId="40" xfId="0" applyFont="1" applyFill="1" applyBorder="1" applyAlignment="1">
      <alignment horizontal="left"/>
    </xf>
    <xf numFmtId="0" fontId="53" fillId="3" borderId="41" xfId="0" applyFont="1" applyFill="1" applyBorder="1" applyAlignment="1">
      <alignment horizontal="left"/>
    </xf>
    <xf numFmtId="0" fontId="53" fillId="3" borderId="42" xfId="0" applyFont="1" applyFill="1" applyBorder="1" applyAlignment="1">
      <alignment horizontal="left"/>
    </xf>
    <xf numFmtId="0" fontId="61" fillId="3" borderId="40" xfId="0" applyFont="1" applyFill="1" applyBorder="1" applyAlignment="1">
      <alignment horizontal="left"/>
    </xf>
    <xf numFmtId="0" fontId="61" fillId="3" borderId="41" xfId="0" applyFont="1" applyFill="1" applyBorder="1" applyAlignment="1">
      <alignment horizontal="left"/>
    </xf>
    <xf numFmtId="0" fontId="61" fillId="3" borderId="42" xfId="0" applyFont="1" applyFill="1" applyBorder="1" applyAlignment="1">
      <alignment horizontal="left"/>
    </xf>
    <xf numFmtId="0" fontId="64" fillId="33" borderId="21" xfId="0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 wrapText="1"/>
    </xf>
    <xf numFmtId="0" fontId="64" fillId="33" borderId="20" xfId="0" applyFont="1" applyFill="1" applyBorder="1" applyAlignment="1">
      <alignment horizontal="center" vertical="center" wrapText="1"/>
    </xf>
    <xf numFmtId="0" fontId="55" fillId="34" borderId="40" xfId="0" applyFont="1" applyFill="1" applyBorder="1" applyAlignment="1">
      <alignment horizontal="center"/>
    </xf>
    <xf numFmtId="0" fontId="55" fillId="34" borderId="41" xfId="0" applyFont="1" applyFill="1" applyBorder="1" applyAlignment="1">
      <alignment horizontal="center"/>
    </xf>
    <xf numFmtId="0" fontId="55" fillId="34" borderId="42" xfId="0" applyFont="1" applyFill="1" applyBorder="1" applyAlignment="1">
      <alignment horizontal="center"/>
    </xf>
    <xf numFmtId="0" fontId="55" fillId="0" borderId="40" xfId="0" applyFont="1" applyBorder="1" applyAlignment="1">
      <alignment horizontal="center" wrapText="1"/>
    </xf>
    <xf numFmtId="0" fontId="55" fillId="0" borderId="41" xfId="0" applyFont="1" applyBorder="1" applyAlignment="1">
      <alignment horizontal="center" wrapText="1"/>
    </xf>
    <xf numFmtId="0" fontId="55" fillId="0" borderId="42" xfId="0" applyFont="1" applyBorder="1" applyAlignment="1">
      <alignment horizontal="center" wrapText="1"/>
    </xf>
    <xf numFmtId="0" fontId="54" fillId="0" borderId="10" xfId="0" applyFont="1" applyBorder="1" applyAlignment="1">
      <alignment horizontal="left"/>
    </xf>
    <xf numFmtId="0" fontId="60" fillId="33" borderId="44" xfId="0" applyFont="1" applyFill="1" applyBorder="1" applyAlignment="1">
      <alignment horizontal="left" vertical="center" wrapText="1"/>
    </xf>
    <xf numFmtId="0" fontId="54" fillId="0" borderId="16" xfId="0" applyFont="1" applyBorder="1" applyAlignment="1">
      <alignment horizontal="left"/>
    </xf>
    <xf numFmtId="0" fontId="54" fillId="0" borderId="12" xfId="0" applyFont="1" applyBorder="1" applyAlignment="1">
      <alignment horizontal="left"/>
    </xf>
    <xf numFmtId="0" fontId="53" fillId="34" borderId="40" xfId="0" applyFont="1" applyFill="1" applyBorder="1" applyAlignment="1">
      <alignment horizontal="left"/>
    </xf>
    <xf numFmtId="0" fontId="53" fillId="34" borderId="41" xfId="0" applyFont="1" applyFill="1" applyBorder="1" applyAlignment="1">
      <alignment horizontal="left"/>
    </xf>
    <xf numFmtId="0" fontId="53" fillId="34" borderId="42" xfId="0" applyFont="1" applyFill="1" applyBorder="1" applyAlignment="1">
      <alignment horizontal="left"/>
    </xf>
    <xf numFmtId="0" fontId="54" fillId="33" borderId="0" xfId="0" applyFont="1" applyFill="1" applyAlignment="1">
      <alignment horizontal="left" vertical="center" wrapText="1"/>
    </xf>
    <xf numFmtId="0" fontId="0" fillId="0" borderId="28" xfId="0" applyBorder="1" applyAlignment="1">
      <alignment horizontal="left"/>
    </xf>
    <xf numFmtId="0" fontId="0" fillId="0" borderId="47" xfId="0" applyBorder="1" applyAlignment="1">
      <alignment horizontal="left"/>
    </xf>
    <xf numFmtId="0" fontId="53" fillId="0" borderId="21" xfId="0" applyFont="1" applyBorder="1" applyAlignment="1">
      <alignment horizontal="left"/>
    </xf>
    <xf numFmtId="0" fontId="53" fillId="0" borderId="48" xfId="0" applyFont="1" applyBorder="1" applyAlignment="1">
      <alignment horizontal="left"/>
    </xf>
    <xf numFmtId="0" fontId="53" fillId="0" borderId="24" xfId="0" applyFont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53" fillId="0" borderId="17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56" fillId="15" borderId="40" xfId="0" applyFont="1" applyFill="1" applyBorder="1" applyAlignment="1">
      <alignment horizontal="left"/>
    </xf>
    <xf numFmtId="0" fontId="56" fillId="15" borderId="41" xfId="0" applyFont="1" applyFill="1" applyBorder="1" applyAlignment="1">
      <alignment horizontal="left"/>
    </xf>
    <xf numFmtId="0" fontId="56" fillId="15" borderId="42" xfId="0" applyFont="1" applyFill="1" applyBorder="1" applyAlignment="1">
      <alignment horizontal="left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center"/>
    </xf>
    <xf numFmtId="0" fontId="40" fillId="35" borderId="0" xfId="0" applyFont="1" applyFill="1" applyAlignment="1">
      <alignment horizontal="center"/>
    </xf>
    <xf numFmtId="0" fontId="0" fillId="0" borderId="49" xfId="0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40" fillId="14" borderId="40" xfId="0" applyFont="1" applyFill="1" applyBorder="1" applyAlignment="1">
      <alignment horizontal="center" vertical="center"/>
    </xf>
    <xf numFmtId="0" fontId="40" fillId="14" borderId="41" xfId="0" applyFont="1" applyFill="1" applyBorder="1" applyAlignment="1">
      <alignment horizontal="center" vertical="center"/>
    </xf>
    <xf numFmtId="0" fontId="40" fillId="14" borderId="4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33" borderId="0" xfId="0" applyFill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56" fillId="0" borderId="41" xfId="0" applyFont="1" applyBorder="1" applyAlignment="1">
      <alignment horizontal="center"/>
    </xf>
    <xf numFmtId="0" fontId="56" fillId="0" borderId="42" xfId="0" applyFont="1" applyBorder="1" applyAlignment="1">
      <alignment horizontal="center"/>
    </xf>
    <xf numFmtId="0" fontId="56" fillId="33" borderId="40" xfId="0" applyFont="1" applyFill="1" applyBorder="1" applyAlignment="1">
      <alignment horizontal="left" vertical="center"/>
    </xf>
    <xf numFmtId="0" fontId="56" fillId="33" borderId="41" xfId="0" applyFont="1" applyFill="1" applyBorder="1" applyAlignment="1">
      <alignment horizontal="left" vertical="center"/>
    </xf>
    <xf numFmtId="0" fontId="56" fillId="33" borderId="42" xfId="0" applyFont="1" applyFill="1" applyBorder="1" applyAlignment="1">
      <alignment horizontal="left" vertical="center"/>
    </xf>
    <xf numFmtId="0" fontId="58" fillId="33" borderId="43" xfId="0" applyFont="1" applyFill="1" applyBorder="1" applyAlignment="1">
      <alignment horizontal="center" vertical="center"/>
    </xf>
    <xf numFmtId="0" fontId="58" fillId="33" borderId="44" xfId="0" applyFont="1" applyFill="1" applyBorder="1" applyAlignment="1">
      <alignment horizontal="center" vertical="center"/>
    </xf>
    <xf numFmtId="0" fontId="58" fillId="33" borderId="45" xfId="0" applyFont="1" applyFill="1" applyBorder="1" applyAlignment="1">
      <alignment horizontal="center" vertical="center"/>
    </xf>
    <xf numFmtId="0" fontId="58" fillId="33" borderId="50" xfId="0" applyFont="1" applyFill="1" applyBorder="1" applyAlignment="1">
      <alignment horizontal="center" vertical="center"/>
    </xf>
    <xf numFmtId="0" fontId="58" fillId="33" borderId="51" xfId="0" applyFont="1" applyFill="1" applyBorder="1" applyAlignment="1">
      <alignment horizontal="center" vertical="center"/>
    </xf>
    <xf numFmtId="0" fontId="58" fillId="33" borderId="5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3" fillId="0" borderId="44" xfId="0" applyFont="1" applyBorder="1" applyAlignment="1">
      <alignment horizontal="left"/>
    </xf>
    <xf numFmtId="0" fontId="53" fillId="0" borderId="0" xfId="0" applyFont="1" applyAlignment="1">
      <alignment horizontal="left"/>
    </xf>
    <xf numFmtId="0" fontId="53" fillId="0" borderId="40" xfId="0" applyFont="1" applyBorder="1" applyAlignment="1">
      <alignment horizontal="left"/>
    </xf>
    <xf numFmtId="0" fontId="53" fillId="0" borderId="41" xfId="0" applyFont="1" applyBorder="1" applyAlignment="1">
      <alignment horizontal="left"/>
    </xf>
    <xf numFmtId="0" fontId="53" fillId="0" borderId="42" xfId="0" applyFont="1" applyBorder="1" applyAlignment="1">
      <alignment horizontal="left"/>
    </xf>
    <xf numFmtId="0" fontId="57" fillId="15" borderId="40" xfId="0" applyFont="1" applyFill="1" applyBorder="1" applyAlignment="1">
      <alignment horizontal="left"/>
    </xf>
    <xf numFmtId="0" fontId="57" fillId="15" borderId="41" xfId="0" applyFont="1" applyFill="1" applyBorder="1" applyAlignment="1">
      <alignment horizontal="left"/>
    </xf>
    <xf numFmtId="0" fontId="57" fillId="15" borderId="42" xfId="0" applyFont="1" applyFill="1" applyBorder="1" applyAlignment="1">
      <alignment horizontal="left"/>
    </xf>
    <xf numFmtId="0" fontId="0" fillId="33" borderId="55" xfId="0" applyFill="1" applyBorder="1" applyAlignment="1">
      <alignment vertical="center"/>
    </xf>
    <xf numFmtId="0" fontId="0" fillId="33" borderId="56" xfId="0" applyFill="1" applyBorder="1" applyAlignment="1">
      <alignment vertical="center"/>
    </xf>
    <xf numFmtId="0" fontId="0" fillId="33" borderId="57" xfId="0" applyFill="1" applyBorder="1" applyAlignment="1">
      <alignment horizontal="left" wrapText="1"/>
    </xf>
    <xf numFmtId="0" fontId="0" fillId="33" borderId="0" xfId="0" applyFill="1" applyAlignment="1">
      <alignment horizontal="left" wrapText="1"/>
    </xf>
    <xf numFmtId="0" fontId="54" fillId="33" borderId="2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3" fillId="33" borderId="40" xfId="0" applyFont="1" applyFill="1" applyBorder="1" applyAlignment="1">
      <alignment horizontal="left"/>
    </xf>
    <xf numFmtId="0" fontId="53" fillId="33" borderId="41" xfId="0" applyFont="1" applyFill="1" applyBorder="1" applyAlignment="1">
      <alignment horizontal="left"/>
    </xf>
    <xf numFmtId="0" fontId="53" fillId="33" borderId="42" xfId="0" applyFont="1" applyFill="1" applyBorder="1" applyAlignment="1">
      <alignment horizontal="left"/>
    </xf>
    <xf numFmtId="0" fontId="57" fillId="0" borderId="40" xfId="0" applyFont="1" applyBorder="1" applyAlignment="1">
      <alignment horizontal="left" wrapText="1"/>
    </xf>
    <xf numFmtId="0" fontId="57" fillId="0" borderId="41" xfId="0" applyFont="1" applyBorder="1" applyAlignment="1">
      <alignment horizontal="left" wrapText="1"/>
    </xf>
    <xf numFmtId="0" fontId="57" fillId="0" borderId="42" xfId="0" applyFont="1" applyBorder="1" applyAlignment="1">
      <alignment horizontal="left" wrapText="1"/>
    </xf>
    <xf numFmtId="0" fontId="55" fillId="33" borderId="16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57" fillId="15" borderId="40" xfId="0" applyFont="1" applyFill="1" applyBorder="1" applyAlignment="1">
      <alignment horizontal="center"/>
    </xf>
    <xf numFmtId="0" fontId="57" fillId="15" borderId="41" xfId="0" applyFont="1" applyFill="1" applyBorder="1" applyAlignment="1">
      <alignment horizontal="center"/>
    </xf>
    <xf numFmtId="0" fontId="57" fillId="15" borderId="42" xfId="0" applyFont="1" applyFill="1" applyBorder="1" applyAlignment="1">
      <alignment horizontal="center"/>
    </xf>
    <xf numFmtId="0" fontId="0" fillId="33" borderId="10" xfId="0" applyFill="1" applyBorder="1" applyAlignment="1">
      <alignment horizontal="left" vertical="top" wrapText="1"/>
    </xf>
    <xf numFmtId="0" fontId="0" fillId="33" borderId="39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57" fillId="33" borderId="10" xfId="0" applyFont="1" applyFill="1" applyBorder="1" applyAlignment="1">
      <alignment horizontal="center" vertical="center"/>
    </xf>
    <xf numFmtId="0" fontId="54" fillId="33" borderId="58" xfId="0" applyFont="1" applyFill="1" applyBorder="1" applyAlignment="1">
      <alignment horizontal="center"/>
    </xf>
    <xf numFmtId="0" fontId="54" fillId="33" borderId="59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18</xdr:row>
      <xdr:rowOff>76200</xdr:rowOff>
    </xdr:from>
    <xdr:to>
      <xdr:col>4</xdr:col>
      <xdr:colOff>552450</xdr:colOff>
      <xdr:row>21</xdr:row>
      <xdr:rowOff>228600</xdr:rowOff>
    </xdr:to>
    <xdr:sp>
      <xdr:nvSpPr>
        <xdr:cNvPr id="1" name="Gebogener Pfeil 1"/>
        <xdr:cNvSpPr>
          <a:spLocks/>
        </xdr:cNvSpPr>
      </xdr:nvSpPr>
      <xdr:spPr>
        <a:xfrm rot="5400000">
          <a:off x="2552700" y="5114925"/>
          <a:ext cx="1047750" cy="1276350"/>
        </a:xfrm>
        <a:custGeom>
          <a:pathLst>
            <a:path h="1042989" w="1057277">
              <a:moveTo>
                <a:pt x="65187" y="521495"/>
              </a:moveTo>
              <a:cubicBezTo>
                <a:pt x="65187" y="294050"/>
                <a:pt x="235307" y="101332"/>
                <a:pt x="464059" y="69639"/>
              </a:cubicBezTo>
              <a:cubicBezTo>
                <a:pt x="691326" y="38151"/>
                <a:pt x="907771" y="175179"/>
                <a:pt x="972987" y="391833"/>
              </a:cubicBezTo>
              <a:lnTo>
                <a:pt x="1034755" y="391832"/>
              </a:lnTo>
              <a:lnTo>
                <a:pt x="926903" y="521494"/>
              </a:lnTo>
              <a:lnTo>
                <a:pt x="774008" y="391832"/>
              </a:lnTo>
              <a:lnTo>
                <a:pt x="834226" y="391832"/>
              </a:lnTo>
              <a:cubicBezTo>
                <a:pt x="771824" y="251006"/>
                <a:pt x="617469" y="171869"/>
                <a:pt x="463626" y="201829"/>
              </a:cubicBezTo>
              <a:cubicBezTo>
                <a:pt x="307792" y="232177"/>
                <a:pt x="195561" y="366011"/>
                <a:pt x="195561" y="521494"/>
              </a:cubicBezTo>
              <a:lnTo>
                <a:pt x="65187" y="521495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21</xdr:row>
      <xdr:rowOff>200025</xdr:rowOff>
    </xdr:from>
    <xdr:to>
      <xdr:col>4</xdr:col>
      <xdr:colOff>590550</xdr:colOff>
      <xdr:row>24</xdr:row>
      <xdr:rowOff>371475</xdr:rowOff>
    </xdr:to>
    <xdr:sp>
      <xdr:nvSpPr>
        <xdr:cNvPr id="2" name="Gebogener Pfeil 2"/>
        <xdr:cNvSpPr>
          <a:spLocks/>
        </xdr:cNvSpPr>
      </xdr:nvSpPr>
      <xdr:spPr>
        <a:xfrm rot="5400000">
          <a:off x="2590800" y="6362700"/>
          <a:ext cx="1047750" cy="1266825"/>
        </a:xfrm>
        <a:custGeom>
          <a:pathLst>
            <a:path h="1042989" w="1266828">
              <a:moveTo>
                <a:pt x="65187" y="521495"/>
              </a:moveTo>
              <a:cubicBezTo>
                <a:pt x="65187" y="290359"/>
                <a:pt x="280400" y="95727"/>
                <a:pt x="566207" y="68390"/>
              </a:cubicBezTo>
              <a:cubicBezTo>
                <a:pt x="825618" y="43577"/>
                <a:pt x="1072673" y="164001"/>
                <a:pt x="1164985" y="360257"/>
              </a:cubicBezTo>
              <a:lnTo>
                <a:pt x="1223493" y="358160"/>
              </a:lnTo>
              <a:lnTo>
                <a:pt x="1135921" y="503485"/>
              </a:lnTo>
              <a:lnTo>
                <a:pt x="962913" y="367499"/>
              </a:lnTo>
              <a:lnTo>
                <a:pt x="1017883" y="365529"/>
              </a:lnTo>
              <a:cubicBezTo>
                <a:pt x="930236" y="245808"/>
                <a:pt x="751742" y="179348"/>
                <a:pt x="570480" y="198945"/>
              </a:cubicBezTo>
              <a:cubicBezTo>
                <a:pt x="355228" y="222217"/>
                <a:pt x="195559" y="359582"/>
                <a:pt x="195559" y="521495"/>
              </a:cubicBezTo>
              <a:lnTo>
                <a:pt x="65187" y="521495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24</xdr:row>
      <xdr:rowOff>266700</xdr:rowOff>
    </xdr:from>
    <xdr:to>
      <xdr:col>4</xdr:col>
      <xdr:colOff>619125</xdr:colOff>
      <xdr:row>27</xdr:row>
      <xdr:rowOff>428625</xdr:rowOff>
    </xdr:to>
    <xdr:sp>
      <xdr:nvSpPr>
        <xdr:cNvPr id="3" name="Gebogener Pfeil 4"/>
        <xdr:cNvSpPr>
          <a:spLocks/>
        </xdr:cNvSpPr>
      </xdr:nvSpPr>
      <xdr:spPr>
        <a:xfrm rot="5400000">
          <a:off x="2619375" y="7524750"/>
          <a:ext cx="1047750" cy="1266825"/>
        </a:xfrm>
        <a:custGeom>
          <a:pathLst>
            <a:path h="1042989" w="1266828">
              <a:moveTo>
                <a:pt x="65187" y="521495"/>
              </a:moveTo>
              <a:cubicBezTo>
                <a:pt x="65187" y="290359"/>
                <a:pt x="280400" y="95727"/>
                <a:pt x="566207" y="68390"/>
              </a:cubicBezTo>
              <a:cubicBezTo>
                <a:pt x="825618" y="43577"/>
                <a:pt x="1072673" y="164001"/>
                <a:pt x="1164985" y="360257"/>
              </a:cubicBezTo>
              <a:lnTo>
                <a:pt x="1223493" y="358160"/>
              </a:lnTo>
              <a:lnTo>
                <a:pt x="1135921" y="503485"/>
              </a:lnTo>
              <a:lnTo>
                <a:pt x="962913" y="367499"/>
              </a:lnTo>
              <a:lnTo>
                <a:pt x="1017883" y="365529"/>
              </a:lnTo>
              <a:cubicBezTo>
                <a:pt x="930236" y="245808"/>
                <a:pt x="751742" y="179348"/>
                <a:pt x="570480" y="198945"/>
              </a:cubicBezTo>
              <a:cubicBezTo>
                <a:pt x="355228" y="222217"/>
                <a:pt x="195559" y="359582"/>
                <a:pt x="195559" y="521495"/>
              </a:cubicBezTo>
              <a:lnTo>
                <a:pt x="65187" y="521495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666750</xdr:colOff>
      <xdr:row>18</xdr:row>
      <xdr:rowOff>352425</xdr:rowOff>
    </xdr:from>
    <xdr:to>
      <xdr:col>6</xdr:col>
      <xdr:colOff>352425</xdr:colOff>
      <xdr:row>20</xdr:row>
      <xdr:rowOff>209550</xdr:rowOff>
    </xdr:to>
    <xdr:sp>
      <xdr:nvSpPr>
        <xdr:cNvPr id="4" name="Rechteck 5"/>
        <xdr:cNvSpPr>
          <a:spLocks/>
        </xdr:cNvSpPr>
      </xdr:nvSpPr>
      <xdr:spPr>
        <a:xfrm>
          <a:off x="3714750" y="5391150"/>
          <a:ext cx="1209675" cy="67627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Umsatz-Phase 1</a:t>
          </a:r>
        </a:p>
      </xdr:txBody>
    </xdr:sp>
    <xdr:clientData/>
  </xdr:twoCellAnchor>
  <xdr:twoCellAnchor>
    <xdr:from>
      <xdr:col>4</xdr:col>
      <xdr:colOff>657225</xdr:colOff>
      <xdr:row>21</xdr:row>
      <xdr:rowOff>466725</xdr:rowOff>
    </xdr:from>
    <xdr:to>
      <xdr:col>6</xdr:col>
      <xdr:colOff>342900</xdr:colOff>
      <xdr:row>24</xdr:row>
      <xdr:rowOff>152400</xdr:rowOff>
    </xdr:to>
    <xdr:sp>
      <xdr:nvSpPr>
        <xdr:cNvPr id="5" name="Rechteck 8"/>
        <xdr:cNvSpPr>
          <a:spLocks/>
        </xdr:cNvSpPr>
      </xdr:nvSpPr>
      <xdr:spPr>
        <a:xfrm>
          <a:off x="3705225" y="6629400"/>
          <a:ext cx="1209675" cy="78105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Umsatz-Phase 2</a:t>
          </a:r>
        </a:p>
      </xdr:txBody>
    </xdr:sp>
    <xdr:clientData/>
  </xdr:twoCellAnchor>
  <xdr:twoCellAnchor>
    <xdr:from>
      <xdr:col>4</xdr:col>
      <xdr:colOff>657225</xdr:colOff>
      <xdr:row>25</xdr:row>
      <xdr:rowOff>95250</xdr:rowOff>
    </xdr:from>
    <xdr:to>
      <xdr:col>6</xdr:col>
      <xdr:colOff>361950</xdr:colOff>
      <xdr:row>27</xdr:row>
      <xdr:rowOff>190500</xdr:rowOff>
    </xdr:to>
    <xdr:sp>
      <xdr:nvSpPr>
        <xdr:cNvPr id="6" name="Rechteck 10"/>
        <xdr:cNvSpPr>
          <a:spLocks/>
        </xdr:cNvSpPr>
      </xdr:nvSpPr>
      <xdr:spPr>
        <a:xfrm>
          <a:off x="3705225" y="7858125"/>
          <a:ext cx="1228725" cy="69532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Umsatz-Phase 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1095375</xdr:colOff>
      <xdr:row>23</xdr:row>
      <xdr:rowOff>9525</xdr:rowOff>
    </xdr:from>
    <xdr:ext cx="3371850" cy="742950"/>
    <xdr:sp>
      <xdr:nvSpPr>
        <xdr:cNvPr id="1" name="Textfeld 4"/>
        <xdr:cNvSpPr txBox="1">
          <a:spLocks noChangeArrowheads="1"/>
        </xdr:cNvSpPr>
      </xdr:nvSpPr>
      <xdr:spPr>
        <a:xfrm>
          <a:off x="1095375" y="6829425"/>
          <a:ext cx="3371850" cy="742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Aufschlag in %=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Plan Umsatz -Plan WES)/(Plan WES)  ∗100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H15" sqref="H15"/>
    </sheetView>
  </sheetViews>
  <sheetFormatPr defaultColWidth="11.421875" defaultRowHeight="15"/>
  <sheetData>
    <row r="1" spans="1:14" ht="32.25" thickBot="1">
      <c r="A1" s="149" t="s">
        <v>0</v>
      </c>
      <c r="B1" s="150"/>
      <c r="C1" s="150"/>
      <c r="D1" s="150"/>
      <c r="E1" s="150"/>
      <c r="F1" s="151"/>
      <c r="G1" s="129"/>
      <c r="H1" s="129"/>
      <c r="I1" s="129"/>
      <c r="J1" s="129"/>
      <c r="K1" s="50"/>
      <c r="L1" s="50"/>
      <c r="M1" s="50"/>
      <c r="N1" s="50"/>
    </row>
    <row r="2" spans="1:14" ht="26.25" customHeight="1" thickBot="1">
      <c r="A2" s="152" t="s">
        <v>172</v>
      </c>
      <c r="B2" s="153"/>
      <c r="C2" s="153"/>
      <c r="D2" s="153"/>
      <c r="E2" s="153"/>
      <c r="F2" s="154"/>
      <c r="G2" s="129"/>
      <c r="H2" s="129"/>
      <c r="I2" s="129"/>
      <c r="J2" s="129"/>
      <c r="K2" s="50"/>
      <c r="L2" s="50"/>
      <c r="M2" s="50"/>
      <c r="N2" s="50"/>
    </row>
    <row r="3" spans="1:14" ht="15.75" thickBot="1">
      <c r="A3" s="45"/>
      <c r="B3" s="45"/>
      <c r="C3" s="45"/>
      <c r="D3" s="45"/>
      <c r="E3" s="45"/>
      <c r="F3" s="45"/>
      <c r="G3" s="50"/>
      <c r="H3" s="50"/>
      <c r="I3" s="50"/>
      <c r="J3" s="50"/>
      <c r="K3" s="50"/>
      <c r="L3" s="50"/>
      <c r="M3" s="50"/>
      <c r="N3" s="50"/>
    </row>
    <row r="4" spans="1:14" ht="21.75" thickBot="1">
      <c r="A4" s="161" t="s">
        <v>25</v>
      </c>
      <c r="B4" s="162"/>
      <c r="C4" s="162"/>
      <c r="D4" s="162"/>
      <c r="E4" s="162"/>
      <c r="F4" s="163"/>
      <c r="G4" s="50"/>
      <c r="H4" s="50"/>
      <c r="I4" s="50"/>
      <c r="J4" s="50"/>
      <c r="K4" s="50"/>
      <c r="L4" s="50"/>
      <c r="M4" s="50"/>
      <c r="N4" s="50"/>
    </row>
    <row r="5" spans="1:14" ht="21" customHeight="1">
      <c r="A5" s="164" t="s">
        <v>26</v>
      </c>
      <c r="B5" s="165"/>
      <c r="C5" s="165"/>
      <c r="D5" s="165"/>
      <c r="E5" s="165"/>
      <c r="F5" s="166"/>
      <c r="G5" s="50"/>
      <c r="H5" s="50"/>
      <c r="I5" s="50"/>
      <c r="J5" s="50"/>
      <c r="K5" s="50"/>
      <c r="L5" s="50"/>
      <c r="M5" s="50"/>
      <c r="N5" s="50"/>
    </row>
    <row r="6" spans="1:14" ht="21" customHeight="1">
      <c r="A6" s="164" t="s">
        <v>27</v>
      </c>
      <c r="B6" s="165"/>
      <c r="C6" s="165"/>
      <c r="D6" s="165"/>
      <c r="E6" s="165"/>
      <c r="F6" s="166"/>
      <c r="G6" s="50"/>
      <c r="H6" s="50"/>
      <c r="I6" s="50"/>
      <c r="J6" s="50"/>
      <c r="K6" s="50"/>
      <c r="L6" s="50"/>
      <c r="M6" s="50"/>
      <c r="N6" s="50"/>
    </row>
    <row r="7" spans="1:14" ht="21" customHeight="1">
      <c r="A7" s="164" t="s">
        <v>28</v>
      </c>
      <c r="B7" s="165"/>
      <c r="C7" s="165"/>
      <c r="D7" s="165"/>
      <c r="E7" s="165"/>
      <c r="F7" s="166"/>
      <c r="G7" s="50"/>
      <c r="H7" s="50"/>
      <c r="I7" s="50"/>
      <c r="J7" s="50"/>
      <c r="K7" s="50"/>
      <c r="L7" s="50"/>
      <c r="M7" s="50"/>
      <c r="N7" s="50"/>
    </row>
    <row r="8" spans="1:14" ht="21" customHeight="1">
      <c r="A8" s="164" t="s">
        <v>29</v>
      </c>
      <c r="B8" s="165"/>
      <c r="C8" s="165"/>
      <c r="D8" s="165"/>
      <c r="E8" s="165"/>
      <c r="F8" s="166"/>
      <c r="G8" s="50"/>
      <c r="H8" s="50"/>
      <c r="I8" s="50"/>
      <c r="J8" s="50"/>
      <c r="K8" s="50"/>
      <c r="L8" s="50"/>
      <c r="M8" s="50"/>
      <c r="N8" s="50"/>
    </row>
    <row r="9" spans="1:14" ht="21.75" thickBot="1">
      <c r="A9" s="44"/>
      <c r="B9" s="45"/>
      <c r="C9" s="45"/>
      <c r="D9" s="45"/>
      <c r="E9" s="45"/>
      <c r="F9" s="45"/>
      <c r="G9" s="50"/>
      <c r="H9" s="50"/>
      <c r="I9" s="50"/>
      <c r="J9" s="50"/>
      <c r="K9" s="50"/>
      <c r="L9" s="50"/>
      <c r="M9" s="50"/>
      <c r="N9" s="50"/>
    </row>
    <row r="10" spans="1:14" ht="21.75" thickBot="1">
      <c r="A10" s="158" t="s">
        <v>6</v>
      </c>
      <c r="B10" s="159"/>
      <c r="C10" s="159"/>
      <c r="D10" s="159"/>
      <c r="E10" s="159"/>
      <c r="F10" s="160"/>
      <c r="G10" s="50"/>
      <c r="H10" s="50"/>
      <c r="I10" s="50"/>
      <c r="J10" s="50"/>
      <c r="K10" s="50"/>
      <c r="L10" s="50"/>
      <c r="M10" s="50"/>
      <c r="N10" s="50"/>
    </row>
    <row r="11" spans="1:14" ht="21.75" thickBot="1">
      <c r="A11" s="161" t="s">
        <v>30</v>
      </c>
      <c r="B11" s="162"/>
      <c r="C11" s="162"/>
      <c r="D11" s="162"/>
      <c r="E11" s="162"/>
      <c r="F11" s="163"/>
      <c r="G11" s="50"/>
      <c r="H11" s="50"/>
      <c r="I11" s="50"/>
      <c r="J11" s="50"/>
      <c r="K11" s="50"/>
      <c r="L11" s="50"/>
      <c r="M11" s="50"/>
      <c r="N11" s="50"/>
    </row>
    <row r="12" spans="1:14" ht="44.25" customHeight="1">
      <c r="A12" s="164" t="s">
        <v>91</v>
      </c>
      <c r="B12" s="165"/>
      <c r="C12" s="165"/>
      <c r="D12" s="165"/>
      <c r="E12" s="165"/>
      <c r="F12" s="166"/>
      <c r="G12" s="50"/>
      <c r="H12" s="50"/>
      <c r="I12" s="50"/>
      <c r="J12" s="50"/>
      <c r="K12" s="50"/>
      <c r="L12" s="50"/>
      <c r="M12" s="50"/>
      <c r="N12" s="50"/>
    </row>
    <row r="13" spans="1:14" ht="24" customHeight="1">
      <c r="A13" s="155" t="s">
        <v>171</v>
      </c>
      <c r="B13" s="156"/>
      <c r="C13" s="156"/>
      <c r="D13" s="156"/>
      <c r="E13" s="156"/>
      <c r="F13" s="157"/>
      <c r="G13" s="50"/>
      <c r="H13" s="50"/>
      <c r="I13" s="50"/>
      <c r="J13" s="50"/>
      <c r="K13" s="50"/>
      <c r="L13" s="50"/>
      <c r="M13" s="50"/>
      <c r="N13" s="50"/>
    </row>
    <row r="14" spans="1:14" ht="24" customHeight="1">
      <c r="A14" s="155" t="str">
        <f>'2.2 Schlussfolgerungen Modell '!A5:H5</f>
        <v>Mehrwertsteuer MWSt.</v>
      </c>
      <c r="B14" s="156"/>
      <c r="C14" s="156"/>
      <c r="D14" s="156"/>
      <c r="E14" s="156"/>
      <c r="F14" s="157"/>
      <c r="G14" s="50"/>
      <c r="H14" s="50"/>
      <c r="I14" s="50"/>
      <c r="J14" s="50"/>
      <c r="K14" s="50"/>
      <c r="L14" s="50"/>
      <c r="M14" s="50"/>
      <c r="N14" s="50"/>
    </row>
    <row r="15" spans="1:14" ht="24" customHeight="1">
      <c r="A15" s="155" t="str">
        <f>'2.2 Schlussfolgerungen Modell '!A26:H26</f>
        <v>Durchlaufsteuer</v>
      </c>
      <c r="B15" s="156"/>
      <c r="C15" s="156"/>
      <c r="D15" s="156"/>
      <c r="E15" s="156"/>
      <c r="F15" s="157"/>
      <c r="G15" s="50"/>
      <c r="H15" s="50"/>
      <c r="I15" s="50"/>
      <c r="J15" s="50"/>
      <c r="K15" s="50"/>
      <c r="L15" s="50"/>
      <c r="M15" s="50"/>
      <c r="N15" s="50"/>
    </row>
    <row r="16" spans="1:14" ht="24" customHeight="1">
      <c r="A16" s="155" t="str">
        <f>'2.2 Schlussfolgerungen Modell '!A31:H31</f>
        <v>indirekte Steuer</v>
      </c>
      <c r="B16" s="156"/>
      <c r="C16" s="156"/>
      <c r="D16" s="156"/>
      <c r="E16" s="156"/>
      <c r="F16" s="157"/>
      <c r="G16" s="50"/>
      <c r="H16" s="50"/>
      <c r="I16" s="50"/>
      <c r="J16" s="50"/>
      <c r="K16" s="50"/>
      <c r="L16" s="50"/>
      <c r="M16" s="50"/>
      <c r="N16" s="50"/>
    </row>
    <row r="17" spans="1:14" ht="24" customHeight="1">
      <c r="A17" s="155" t="str">
        <f>'2.2 Schlussfolgerungen Modell '!A35:H35</f>
        <v>Verkehrsteuer</v>
      </c>
      <c r="B17" s="156"/>
      <c r="C17" s="156"/>
      <c r="D17" s="156"/>
      <c r="E17" s="156"/>
      <c r="F17" s="157"/>
      <c r="G17" s="50"/>
      <c r="H17" s="50"/>
      <c r="I17" s="50"/>
      <c r="J17" s="50"/>
      <c r="K17" s="50"/>
      <c r="L17" s="50"/>
      <c r="M17" s="50"/>
      <c r="N17" s="50"/>
    </row>
    <row r="18" spans="1:14" ht="24" customHeight="1" thickBot="1">
      <c r="A18" s="155" t="str">
        <f>'2.2 Schlussfolgerungen Modell '!A41:H41</f>
        <v>Verbrauchersteuer</v>
      </c>
      <c r="B18" s="156"/>
      <c r="C18" s="156"/>
      <c r="D18" s="156"/>
      <c r="E18" s="156"/>
      <c r="F18" s="157"/>
      <c r="G18" s="50"/>
      <c r="H18" s="50"/>
      <c r="I18" s="50"/>
      <c r="J18" s="50"/>
      <c r="K18" s="50"/>
      <c r="L18" s="50"/>
      <c r="M18" s="50"/>
      <c r="N18" s="50"/>
    </row>
    <row r="19" spans="1:14" ht="27.75" customHeight="1" thickBot="1">
      <c r="A19" s="167" t="s">
        <v>92</v>
      </c>
      <c r="B19" s="168"/>
      <c r="C19" s="168"/>
      <c r="D19" s="168"/>
      <c r="E19" s="168"/>
      <c r="F19" s="169"/>
      <c r="G19" s="50"/>
      <c r="H19" s="50"/>
      <c r="I19" s="50"/>
      <c r="J19" s="50"/>
      <c r="K19" s="50"/>
      <c r="L19" s="50"/>
      <c r="M19" s="50"/>
      <c r="N19" s="50"/>
    </row>
    <row r="20" spans="1:14" ht="21">
      <c r="A20" s="128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ht="21">
      <c r="A21" s="128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ht="1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ht="1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1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ht="1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ht="1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14" ht="1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14" ht="1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1:14" ht="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</row>
    <row r="31" spans="1:14" ht="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2" spans="1:14" ht="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</sheetData>
  <sheetProtection/>
  <mergeCells count="17">
    <mergeCell ref="A4:F4"/>
    <mergeCell ref="A12:F12"/>
    <mergeCell ref="A19:F19"/>
    <mergeCell ref="A5:F5"/>
    <mergeCell ref="A6:F6"/>
    <mergeCell ref="A7:F7"/>
    <mergeCell ref="A8:F8"/>
    <mergeCell ref="A1:F1"/>
    <mergeCell ref="A2:F2"/>
    <mergeCell ref="A13:F13"/>
    <mergeCell ref="A14:F14"/>
    <mergeCell ref="A15:F15"/>
    <mergeCell ref="A18:F18"/>
    <mergeCell ref="A16:F16"/>
    <mergeCell ref="A17:F17"/>
    <mergeCell ref="A10:F10"/>
    <mergeCell ref="A11:F11"/>
  </mergeCells>
  <hyperlinks>
    <hyperlink ref="A4:F4" location="'1 Nettoallphasenumsatzsteuer'!A1" display="1. Netto-allphasen-Umsatzsteuer mit Vorsteuerabzug"/>
    <hyperlink ref="A11:F11" location="'2.1 Das Modell'!A1" display="2.1 Das Modell"/>
    <hyperlink ref="A13:F13" location="'2.2 Schlussfolgerungen Modell '!Druckbereich" display="Umsatzatzsteuer"/>
    <hyperlink ref="A14:F14" location="'2.2 Schlussfolgerungen Modell '!Druckbereich" display="'2.2 Schlussfolgerungen Modell '!Druckbereich"/>
    <hyperlink ref="A15:F15" location="'2.2 Schlussfolgerungen Modell '!Druckbereich" display="'2.2 Schlussfolgerungen Modell '!Druckbereich"/>
    <hyperlink ref="A16:F16" location="'2.2 Schlussfolgerungen Modell '!Druckbereich" display="'2.2 Schlussfolgerungen Modell '!Druckbereich"/>
    <hyperlink ref="A17:F17" location="'2.2 Schlussfolgerungen Modell '!Druckbereich" display="'2.2 Schlussfolgerungen Modell '!Druckbereich"/>
    <hyperlink ref="A18:F18" location="'2.2 Schlussfolgerungen Modell '!Druckbereich" display="'2.2 Schlussfolgerungen Modell '!Druckbereich"/>
    <hyperlink ref="A19:F19" location="'2.3 kalk Aufschlagssatz'!A1" display="2.3 Kalkulation des Aufschlagssatzes"/>
    <hyperlink ref="A12:F12" location="'2.2 Schlussfolgerungen Modell '!Druckbereich" display="2.2 Schlussfolgerungen aus dem Modell und Charakterisierung der Steuer"/>
    <hyperlink ref="A5:F5" location="'1 Nettoallphasenumsatzsteuer'!A1" display="1.1 Nettosteuer"/>
    <hyperlink ref="A6:F6" location="'1 Nettoallphasenumsatzsteuer'!A1" display="1.2 Allphasensteuer"/>
    <hyperlink ref="A7:F7" location="'1 Nettoallphasenumsatzsteuer'!A1" display="1.3 Umsatzsteuer"/>
    <hyperlink ref="A8:F8" location="'1 Nettoallphasenumsatzsteuer'!A1" display="1.4 Vorsteuerabzug"/>
  </hyperlinks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r:id="rId1"/>
  <headerFooter>
    <oddHeader>&amp;CDeckblatt</oddHeader>
    <oddFooter>&amp;CErstellt von Eibensteiner  Roman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view="pageBreakPreview" zoomScale="60" zoomScalePageLayoutView="0" workbookViewId="0" topLeftCell="A1">
      <selection activeCell="J12" sqref="J12"/>
    </sheetView>
  </sheetViews>
  <sheetFormatPr defaultColWidth="11.421875" defaultRowHeight="15"/>
  <cols>
    <col min="2" max="2" width="14.7109375" style="0" customWidth="1"/>
    <col min="4" max="4" width="14.8515625" style="0" customWidth="1"/>
    <col min="5" max="5" width="14.28125" style="0" customWidth="1"/>
    <col min="6" max="6" width="15.28125" style="0" customWidth="1"/>
    <col min="7" max="7" width="14.57421875" style="0" customWidth="1"/>
    <col min="8" max="8" width="14.421875" style="0" customWidth="1"/>
    <col min="9" max="9" width="14.57421875" style="0" customWidth="1"/>
    <col min="10" max="10" width="18.7109375" style="0" customWidth="1"/>
  </cols>
  <sheetData>
    <row r="1" spans="1:14" ht="32.25" thickBot="1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8"/>
      <c r="K1" s="53"/>
      <c r="L1" s="53"/>
      <c r="M1" s="53"/>
      <c r="N1" s="53"/>
    </row>
    <row r="2" spans="1:14" ht="27.75" customHeight="1">
      <c r="A2" s="189" t="s">
        <v>7</v>
      </c>
      <c r="B2" s="189"/>
      <c r="C2" s="189"/>
      <c r="D2" s="189"/>
      <c r="E2" s="189"/>
      <c r="F2" s="189"/>
      <c r="G2" s="189"/>
      <c r="H2" s="189"/>
      <c r="I2" s="189"/>
      <c r="J2" s="189"/>
      <c r="K2" s="53"/>
      <c r="L2" s="53"/>
      <c r="M2" s="53"/>
      <c r="N2" s="53"/>
    </row>
    <row r="3" spans="1:14" ht="15.75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53"/>
      <c r="L3" s="53"/>
      <c r="M3" s="53"/>
      <c r="N3" s="53"/>
    </row>
    <row r="4" spans="1:14" ht="21.75" thickBot="1">
      <c r="A4" s="192" t="s">
        <v>5</v>
      </c>
      <c r="B4" s="193"/>
      <c r="C4" s="193"/>
      <c r="D4" s="193"/>
      <c r="E4" s="193"/>
      <c r="F4" s="193"/>
      <c r="G4" s="193"/>
      <c r="H4" s="194"/>
      <c r="I4" s="45"/>
      <c r="J4" s="45"/>
      <c r="K4" s="53"/>
      <c r="L4" s="53"/>
      <c r="M4" s="53"/>
      <c r="N4" s="53"/>
    </row>
    <row r="5" spans="1:14" ht="13.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53"/>
      <c r="L5" s="53"/>
      <c r="M5" s="53"/>
      <c r="N5" s="53"/>
    </row>
    <row r="6" spans="1:14" ht="21">
      <c r="A6" s="44" t="s">
        <v>173</v>
      </c>
      <c r="B6" s="45"/>
      <c r="C6" s="45"/>
      <c r="D6" s="45"/>
      <c r="E6" s="45"/>
      <c r="F6" s="45"/>
      <c r="G6" s="45"/>
      <c r="H6" s="45"/>
      <c r="I6" s="45"/>
      <c r="J6" s="45"/>
      <c r="K6" s="53"/>
      <c r="L6" s="53"/>
      <c r="M6" s="53"/>
      <c r="N6" s="53"/>
    </row>
    <row r="7" spans="1:14" ht="21">
      <c r="A7" s="44"/>
      <c r="B7" s="45"/>
      <c r="C7" s="45"/>
      <c r="D7" s="45"/>
      <c r="E7" s="45"/>
      <c r="F7" s="45"/>
      <c r="G7" s="45"/>
      <c r="H7" s="45"/>
      <c r="I7" s="45"/>
      <c r="J7" s="45"/>
      <c r="K7" s="53"/>
      <c r="L7" s="53"/>
      <c r="M7" s="53"/>
      <c r="N7" s="53"/>
    </row>
    <row r="8" spans="1:14" ht="15.75" thickBot="1">
      <c r="A8" s="45"/>
      <c r="B8" s="45"/>
      <c r="C8" s="45"/>
      <c r="D8" s="45"/>
      <c r="E8" s="45"/>
      <c r="F8" s="45"/>
      <c r="G8" s="45"/>
      <c r="H8" s="45"/>
      <c r="I8" s="45"/>
      <c r="J8" s="45"/>
      <c r="K8" s="53"/>
      <c r="L8" s="53"/>
      <c r="M8" s="53"/>
      <c r="N8" s="53"/>
    </row>
    <row r="9" spans="1:14" ht="21.75" thickBot="1">
      <c r="A9" s="173" t="s">
        <v>41</v>
      </c>
      <c r="B9" s="174"/>
      <c r="C9" s="174"/>
      <c r="D9" s="174"/>
      <c r="E9" s="174"/>
      <c r="F9" s="174"/>
      <c r="G9" s="174"/>
      <c r="H9" s="174"/>
      <c r="I9" s="174"/>
      <c r="J9" s="175"/>
      <c r="K9" s="53"/>
      <c r="L9" s="53"/>
      <c r="M9" s="53"/>
      <c r="N9" s="53"/>
    </row>
    <row r="10" spans="1:14" ht="15.75">
      <c r="A10" s="56" t="s">
        <v>1</v>
      </c>
      <c r="B10" s="56"/>
      <c r="C10" s="56"/>
      <c r="D10" s="56"/>
      <c r="E10" s="56"/>
      <c r="F10" s="56"/>
      <c r="G10" s="56"/>
      <c r="H10" s="56"/>
      <c r="I10" s="56"/>
      <c r="J10" s="56"/>
      <c r="K10" s="53"/>
      <c r="L10" s="53"/>
      <c r="M10" s="53"/>
      <c r="N10" s="53"/>
    </row>
    <row r="11" spans="1:14" ht="15.75">
      <c r="A11" s="56" t="s">
        <v>174</v>
      </c>
      <c r="B11" s="56"/>
      <c r="C11" s="56"/>
      <c r="D11" s="56"/>
      <c r="E11" s="56"/>
      <c r="F11" s="56"/>
      <c r="G11" s="56"/>
      <c r="H11" s="56"/>
      <c r="I11" s="56"/>
      <c r="J11" s="56"/>
      <c r="K11" s="53"/>
      <c r="L11" s="53"/>
      <c r="M11" s="53"/>
      <c r="N11" s="53"/>
    </row>
    <row r="12" spans="1:14" ht="15.75">
      <c r="A12" s="56" t="s">
        <v>8</v>
      </c>
      <c r="B12" s="56"/>
      <c r="C12" s="56"/>
      <c r="D12" s="56"/>
      <c r="E12" s="56"/>
      <c r="F12" s="56"/>
      <c r="G12" s="56"/>
      <c r="H12" s="56"/>
      <c r="I12" s="56"/>
      <c r="J12" s="56"/>
      <c r="K12" s="53"/>
      <c r="L12" s="53"/>
      <c r="M12" s="53"/>
      <c r="N12" s="53"/>
    </row>
    <row r="13" spans="1:14" ht="15.7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3"/>
      <c r="L13" s="53"/>
      <c r="M13" s="53"/>
      <c r="N13" s="53"/>
    </row>
    <row r="14" spans="1:14" ht="15.75">
      <c r="A14" s="56"/>
      <c r="B14" s="188" t="s">
        <v>2</v>
      </c>
      <c r="C14" s="188"/>
      <c r="D14" s="16">
        <v>1000</v>
      </c>
      <c r="E14" s="56"/>
      <c r="F14" s="56"/>
      <c r="G14" s="56"/>
      <c r="H14" s="56"/>
      <c r="I14" s="56"/>
      <c r="J14" s="56"/>
      <c r="K14" s="53"/>
      <c r="L14" s="53"/>
      <c r="M14" s="53"/>
      <c r="N14" s="53"/>
    </row>
    <row r="15" spans="1:14" ht="16.5" thickBot="1">
      <c r="A15" s="56"/>
      <c r="B15" s="4" t="s">
        <v>3</v>
      </c>
      <c r="C15" s="15">
        <v>0.2</v>
      </c>
      <c r="D15" s="5">
        <f>C15*D14</f>
        <v>200</v>
      </c>
      <c r="E15" s="56"/>
      <c r="F15" s="56"/>
      <c r="G15" s="56"/>
      <c r="H15" s="56"/>
      <c r="I15" s="56"/>
      <c r="J15" s="56" t="s">
        <v>56</v>
      </c>
      <c r="K15" s="53"/>
      <c r="L15" s="53"/>
      <c r="M15" s="53"/>
      <c r="N15" s="53"/>
    </row>
    <row r="16" spans="1:14" ht="16.5" thickBot="1">
      <c r="A16" s="56"/>
      <c r="B16" s="191" t="s">
        <v>4</v>
      </c>
      <c r="C16" s="191"/>
      <c r="D16" s="6">
        <f>SUM(D14:D15)</f>
        <v>1200</v>
      </c>
      <c r="E16" s="56"/>
      <c r="F16" s="56"/>
      <c r="G16" s="56"/>
      <c r="H16" s="56"/>
      <c r="I16" s="56"/>
      <c r="J16" s="56"/>
      <c r="K16" s="53"/>
      <c r="L16" s="53"/>
      <c r="M16" s="53"/>
      <c r="N16" s="53"/>
    </row>
    <row r="17" spans="1:14" ht="16.5" customHeight="1" thickTop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3"/>
      <c r="L17" s="53"/>
      <c r="M17" s="53"/>
      <c r="N17" s="53"/>
    </row>
    <row r="18" spans="1:14" ht="15.75">
      <c r="A18" s="56" t="s">
        <v>9</v>
      </c>
      <c r="B18" s="56"/>
      <c r="C18" s="56"/>
      <c r="D18" s="56"/>
      <c r="E18" s="56"/>
      <c r="F18" s="56"/>
      <c r="G18" s="56"/>
      <c r="H18" s="56"/>
      <c r="I18" s="56"/>
      <c r="J18" s="56"/>
      <c r="K18" s="53"/>
      <c r="L18" s="53"/>
      <c r="M18" s="53"/>
      <c r="N18" s="53"/>
    </row>
    <row r="19" spans="1:14" ht="15.75">
      <c r="A19" s="56" t="s">
        <v>11</v>
      </c>
      <c r="B19" s="56"/>
      <c r="C19" s="56"/>
      <c r="D19" s="56"/>
      <c r="E19" s="56"/>
      <c r="F19" s="56"/>
      <c r="G19" s="56"/>
      <c r="H19" s="56"/>
      <c r="I19" s="56"/>
      <c r="J19" s="56"/>
      <c r="K19" s="53"/>
      <c r="L19" s="53"/>
      <c r="M19" s="53"/>
      <c r="N19" s="53"/>
    </row>
    <row r="20" spans="1:14" ht="15.75">
      <c r="A20" s="56" t="s">
        <v>10</v>
      </c>
      <c r="B20" s="56"/>
      <c r="C20" s="56"/>
      <c r="D20" s="56"/>
      <c r="E20" s="56"/>
      <c r="F20" s="56"/>
      <c r="G20" s="56"/>
      <c r="H20" s="56"/>
      <c r="I20" s="56"/>
      <c r="J20" s="56"/>
      <c r="K20" s="53"/>
      <c r="L20" s="53"/>
      <c r="M20" s="53"/>
      <c r="N20" s="53"/>
    </row>
    <row r="21" spans="1:14" ht="15.7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3"/>
      <c r="L21" s="53"/>
      <c r="M21" s="53"/>
      <c r="N21" s="53"/>
    </row>
    <row r="22" spans="1:14" ht="15.7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3"/>
      <c r="L22" s="53"/>
      <c r="M22" s="53"/>
      <c r="N22" s="53"/>
    </row>
    <row r="23" spans="1:14" ht="15.75">
      <c r="A23" s="56"/>
      <c r="B23" s="188" t="s">
        <v>4</v>
      </c>
      <c r="C23" s="188"/>
      <c r="D23" s="16">
        <v>1440</v>
      </c>
      <c r="E23" s="56"/>
      <c r="F23" s="56"/>
      <c r="G23" s="56"/>
      <c r="H23" s="56"/>
      <c r="I23" s="56"/>
      <c r="J23" s="56"/>
      <c r="K23" s="53"/>
      <c r="L23" s="53"/>
      <c r="M23" s="53"/>
      <c r="N23" s="53"/>
    </row>
    <row r="24" spans="1:14" ht="16.5" thickBot="1">
      <c r="A24" s="56"/>
      <c r="B24" s="4" t="s">
        <v>3</v>
      </c>
      <c r="C24" s="17">
        <v>0.2</v>
      </c>
      <c r="D24" s="5">
        <f>D23-D25</f>
        <v>240</v>
      </c>
      <c r="E24" s="56"/>
      <c r="F24" s="56"/>
      <c r="G24" s="56"/>
      <c r="H24" s="56"/>
      <c r="I24" s="56"/>
      <c r="J24" s="56"/>
      <c r="K24" s="53"/>
      <c r="L24" s="53"/>
      <c r="M24" s="53"/>
      <c r="N24" s="53"/>
    </row>
    <row r="25" spans="1:14" ht="16.5" thickBot="1">
      <c r="A25" s="56"/>
      <c r="B25" s="190" t="s">
        <v>2</v>
      </c>
      <c r="C25" s="190"/>
      <c r="D25" s="18">
        <f>D23/(1+C24)*1</f>
        <v>1200</v>
      </c>
      <c r="E25" s="56"/>
      <c r="F25" s="56"/>
      <c r="G25" s="56"/>
      <c r="H25" s="56"/>
      <c r="I25" s="56"/>
      <c r="J25" s="56"/>
      <c r="K25" s="53"/>
      <c r="L25" s="53"/>
      <c r="M25" s="53"/>
      <c r="N25" s="53"/>
    </row>
    <row r="26" spans="1:14" ht="16.5" thickTop="1">
      <c r="A26" s="56"/>
      <c r="B26" s="67"/>
      <c r="C26" s="67"/>
      <c r="D26" s="68"/>
      <c r="E26" s="56"/>
      <c r="F26" s="56"/>
      <c r="G26" s="56"/>
      <c r="H26" s="56"/>
      <c r="I26" s="56"/>
      <c r="J26" s="56"/>
      <c r="K26" s="53"/>
      <c r="L26" s="53"/>
      <c r="M26" s="53"/>
      <c r="N26" s="53"/>
    </row>
    <row r="27" spans="1:14" ht="42" customHeight="1">
      <c r="A27" s="56"/>
      <c r="B27" s="195" t="s">
        <v>175</v>
      </c>
      <c r="C27" s="195"/>
      <c r="D27" s="195"/>
      <c r="E27" s="195"/>
      <c r="F27" s="195"/>
      <c r="G27" s="195"/>
      <c r="H27" s="195"/>
      <c r="I27" s="195"/>
      <c r="J27" s="195"/>
      <c r="K27" s="53"/>
      <c r="L27" s="53"/>
      <c r="M27" s="53"/>
      <c r="N27" s="53"/>
    </row>
    <row r="28" spans="1:14" ht="15.75">
      <c r="A28" s="56"/>
      <c r="B28" s="67"/>
      <c r="C28" s="67"/>
      <c r="D28" s="68"/>
      <c r="E28" s="56"/>
      <c r="F28" s="56"/>
      <c r="G28" s="56"/>
      <c r="H28" s="56"/>
      <c r="I28" s="56"/>
      <c r="J28" s="56"/>
      <c r="K28" s="53"/>
      <c r="L28" s="53"/>
      <c r="M28" s="53"/>
      <c r="N28" s="53"/>
    </row>
    <row r="29" spans="1:14" ht="15.75">
      <c r="A29" s="56"/>
      <c r="B29" s="7" t="s">
        <v>12</v>
      </c>
      <c r="C29" s="8"/>
      <c r="D29" s="9"/>
      <c r="E29" s="19">
        <v>0.2</v>
      </c>
      <c r="F29" s="7" t="s">
        <v>13</v>
      </c>
      <c r="G29" s="8"/>
      <c r="H29" s="9"/>
      <c r="I29" s="56"/>
      <c r="J29" s="56"/>
      <c r="K29" s="53"/>
      <c r="L29" s="53"/>
      <c r="M29" s="53"/>
      <c r="N29" s="53"/>
    </row>
    <row r="30" spans="1:14" ht="15.75">
      <c r="A30" s="56"/>
      <c r="B30" s="56"/>
      <c r="C30" s="56"/>
      <c r="D30" s="56"/>
      <c r="E30" s="66"/>
      <c r="F30" s="56"/>
      <c r="G30" s="56"/>
      <c r="H30" s="56"/>
      <c r="I30" s="56"/>
      <c r="J30" s="56"/>
      <c r="K30" s="53"/>
      <c r="L30" s="53"/>
      <c r="M30" s="53"/>
      <c r="N30" s="53"/>
    </row>
    <row r="31" spans="1:14" ht="47.25">
      <c r="A31" s="56"/>
      <c r="B31" s="56"/>
      <c r="C31" s="56"/>
      <c r="D31" s="56"/>
      <c r="E31" s="66"/>
      <c r="F31" s="10" t="s">
        <v>195</v>
      </c>
      <c r="G31" s="10" t="s">
        <v>14</v>
      </c>
      <c r="H31" s="10" t="s">
        <v>15</v>
      </c>
      <c r="I31" s="10" t="s">
        <v>16</v>
      </c>
      <c r="J31" s="10" t="s">
        <v>20</v>
      </c>
      <c r="K31" s="53"/>
      <c r="L31" s="53"/>
      <c r="M31" s="53"/>
      <c r="N31" s="53"/>
    </row>
    <row r="32" spans="1:14" ht="15.75">
      <c r="A32" s="56"/>
      <c r="B32" s="7" t="s">
        <v>18</v>
      </c>
      <c r="C32" s="8"/>
      <c r="D32" s="8"/>
      <c r="E32" s="11"/>
      <c r="F32" s="14">
        <f>1/120*20</f>
        <v>0.16666666666666666</v>
      </c>
      <c r="G32" s="12">
        <f>D23</f>
        <v>1440</v>
      </c>
      <c r="H32" s="3">
        <f>G32*F32</f>
        <v>240</v>
      </c>
      <c r="I32" s="13"/>
      <c r="J32" s="13" t="s">
        <v>21</v>
      </c>
      <c r="K32" s="53"/>
      <c r="L32" s="53"/>
      <c r="M32" s="53"/>
      <c r="N32" s="53"/>
    </row>
    <row r="33" spans="1:14" ht="15.75">
      <c r="A33" s="56"/>
      <c r="B33" s="7" t="s">
        <v>19</v>
      </c>
      <c r="C33" s="8"/>
      <c r="D33" s="8"/>
      <c r="E33" s="11"/>
      <c r="F33" s="14">
        <f>1/120*100</f>
        <v>0.8333333333333334</v>
      </c>
      <c r="G33" s="12">
        <f>D23</f>
        <v>1440</v>
      </c>
      <c r="H33" s="13"/>
      <c r="I33" s="3">
        <f>G33*F33</f>
        <v>1200</v>
      </c>
      <c r="J33" s="13" t="s">
        <v>22</v>
      </c>
      <c r="K33" s="53"/>
      <c r="L33" s="53"/>
      <c r="M33" s="53"/>
      <c r="N33" s="53"/>
    </row>
    <row r="34" spans="1:14" ht="15.75">
      <c r="A34" s="56"/>
      <c r="B34" s="56"/>
      <c r="C34" s="56"/>
      <c r="D34" s="56"/>
      <c r="E34" s="69"/>
      <c r="F34" s="70"/>
      <c r="G34" s="68"/>
      <c r="H34" s="56"/>
      <c r="I34" s="71"/>
      <c r="J34" s="56"/>
      <c r="K34" s="53"/>
      <c r="L34" s="53"/>
      <c r="M34" s="53"/>
      <c r="N34" s="53"/>
    </row>
    <row r="35" spans="1:14" ht="15.75">
      <c r="A35" s="56"/>
      <c r="B35" s="56"/>
      <c r="C35" s="56"/>
      <c r="D35" s="56"/>
      <c r="E35" s="69"/>
      <c r="F35" s="70"/>
      <c r="G35" s="68"/>
      <c r="H35" s="56"/>
      <c r="I35" s="71"/>
      <c r="J35" s="56"/>
      <c r="K35" s="53"/>
      <c r="L35" s="53"/>
      <c r="M35" s="53"/>
      <c r="N35" s="53"/>
    </row>
    <row r="36" spans="1:14" ht="15.75">
      <c r="A36" s="56"/>
      <c r="B36" s="7" t="s">
        <v>12</v>
      </c>
      <c r="C36" s="8"/>
      <c r="D36" s="9"/>
      <c r="E36" s="19">
        <v>0.1</v>
      </c>
      <c r="F36" s="7" t="s">
        <v>13</v>
      </c>
      <c r="G36" s="8"/>
      <c r="H36" s="9"/>
      <c r="I36" s="56"/>
      <c r="J36" s="56"/>
      <c r="K36" s="53"/>
      <c r="L36" s="53"/>
      <c r="M36" s="53"/>
      <c r="N36" s="53"/>
    </row>
    <row r="37" spans="1:14" ht="15.75">
      <c r="A37" s="56"/>
      <c r="B37" s="56"/>
      <c r="C37" s="56"/>
      <c r="D37" s="56"/>
      <c r="E37" s="66"/>
      <c r="F37" s="56"/>
      <c r="G37" s="56"/>
      <c r="H37" s="2"/>
      <c r="I37" s="56"/>
      <c r="J37" s="56"/>
      <c r="K37" s="53"/>
      <c r="L37" s="53"/>
      <c r="M37" s="53"/>
      <c r="N37" s="53"/>
    </row>
    <row r="38" spans="1:14" ht="47.25">
      <c r="A38" s="56"/>
      <c r="B38" s="56"/>
      <c r="C38" s="56"/>
      <c r="D38" s="56"/>
      <c r="E38" s="66"/>
      <c r="F38" s="10" t="s">
        <v>17</v>
      </c>
      <c r="G38" s="10" t="s">
        <v>14</v>
      </c>
      <c r="H38" s="10" t="s">
        <v>15</v>
      </c>
      <c r="I38" s="10" t="s">
        <v>16</v>
      </c>
      <c r="J38" s="10" t="s">
        <v>20</v>
      </c>
      <c r="K38" s="53"/>
      <c r="L38" s="53"/>
      <c r="M38" s="53"/>
      <c r="N38" s="53"/>
    </row>
    <row r="39" spans="1:14" ht="15.75">
      <c r="A39" s="56"/>
      <c r="B39" s="7" t="s">
        <v>18</v>
      </c>
      <c r="C39" s="8"/>
      <c r="D39" s="8"/>
      <c r="E39" s="11"/>
      <c r="F39" s="14">
        <f>1/(1+E36)*E36</f>
        <v>0.09090909090909091</v>
      </c>
      <c r="G39" s="12">
        <v>990</v>
      </c>
      <c r="H39" s="3">
        <f>G39*F39</f>
        <v>90</v>
      </c>
      <c r="I39" s="13"/>
      <c r="J39" s="13" t="s">
        <v>23</v>
      </c>
      <c r="K39" s="53"/>
      <c r="L39" s="53"/>
      <c r="M39" s="53"/>
      <c r="N39" s="53"/>
    </row>
    <row r="40" spans="1:14" ht="15.75">
      <c r="A40" s="56"/>
      <c r="B40" s="72" t="s">
        <v>19</v>
      </c>
      <c r="C40" s="73"/>
      <c r="D40" s="73"/>
      <c r="E40" s="84"/>
      <c r="F40" s="14">
        <f>1/(1+E36)*1</f>
        <v>0.9090909090909091</v>
      </c>
      <c r="G40" s="12">
        <f>G39</f>
        <v>990</v>
      </c>
      <c r="H40" s="13"/>
      <c r="I40" s="3">
        <f>G40*F40</f>
        <v>900</v>
      </c>
      <c r="J40" s="13" t="s">
        <v>24</v>
      </c>
      <c r="K40" s="53"/>
      <c r="L40" s="53"/>
      <c r="M40" s="53"/>
      <c r="N40" s="53"/>
    </row>
    <row r="41" spans="1:14" ht="16.5" thickBot="1">
      <c r="A41" s="56"/>
      <c r="B41" s="74"/>
      <c r="C41" s="74"/>
      <c r="D41" s="74"/>
      <c r="E41" s="75"/>
      <c r="F41" s="76"/>
      <c r="G41" s="77"/>
      <c r="H41" s="74"/>
      <c r="I41" s="78"/>
      <c r="J41" s="74"/>
      <c r="K41" s="53"/>
      <c r="L41" s="53"/>
      <c r="M41" s="53"/>
      <c r="N41" s="53"/>
    </row>
    <row r="42" spans="1:14" ht="16.5" thickBot="1">
      <c r="A42" s="56"/>
      <c r="B42" s="182" t="s">
        <v>59</v>
      </c>
      <c r="C42" s="183"/>
      <c r="D42" s="183"/>
      <c r="E42" s="183"/>
      <c r="F42" s="183"/>
      <c r="G42" s="183"/>
      <c r="H42" s="183"/>
      <c r="I42" s="183"/>
      <c r="J42" s="184"/>
      <c r="K42" s="53"/>
      <c r="L42" s="53"/>
      <c r="M42" s="53"/>
      <c r="N42" s="53"/>
    </row>
    <row r="43" spans="1:14" ht="15.75">
      <c r="A43" s="56"/>
      <c r="B43" s="20" t="s">
        <v>12</v>
      </c>
      <c r="C43" s="21"/>
      <c r="D43" s="22"/>
      <c r="E43" s="23">
        <v>0.12</v>
      </c>
      <c r="F43" s="20" t="s">
        <v>13</v>
      </c>
      <c r="G43" s="21"/>
      <c r="H43" s="22"/>
      <c r="I43" s="78"/>
      <c r="J43" s="74"/>
      <c r="K43" s="53"/>
      <c r="L43" s="53"/>
      <c r="M43" s="53"/>
      <c r="N43" s="53"/>
    </row>
    <row r="44" spans="1:14" ht="15.75">
      <c r="A44" s="56"/>
      <c r="B44" s="74"/>
      <c r="C44" s="74"/>
      <c r="D44" s="74"/>
      <c r="E44" s="75"/>
      <c r="F44" s="76"/>
      <c r="G44" s="77"/>
      <c r="H44" s="74"/>
      <c r="I44" s="78"/>
      <c r="J44" s="74"/>
      <c r="K44" s="53"/>
      <c r="L44" s="53"/>
      <c r="M44" s="53"/>
      <c r="N44" s="53"/>
    </row>
    <row r="45" spans="1:14" ht="47.25">
      <c r="A45" s="56"/>
      <c r="B45" s="56"/>
      <c r="C45" s="56"/>
      <c r="D45" s="56"/>
      <c r="E45" s="66"/>
      <c r="F45" s="10" t="s">
        <v>17</v>
      </c>
      <c r="G45" s="10" t="s">
        <v>14</v>
      </c>
      <c r="H45" s="10" t="s">
        <v>15</v>
      </c>
      <c r="I45" s="10" t="s">
        <v>16</v>
      </c>
      <c r="J45" s="10" t="s">
        <v>20</v>
      </c>
      <c r="K45" s="53"/>
      <c r="L45" s="53"/>
      <c r="M45" s="53"/>
      <c r="N45" s="53"/>
    </row>
    <row r="46" spans="1:14" ht="15.75">
      <c r="A46" s="56"/>
      <c r="B46" s="72" t="s">
        <v>18</v>
      </c>
      <c r="C46" s="73"/>
      <c r="D46" s="73"/>
      <c r="E46" s="84"/>
      <c r="F46" s="14">
        <f>1/(1+E43)*E43</f>
        <v>0.10714285714285714</v>
      </c>
      <c r="G46" s="12">
        <v>990</v>
      </c>
      <c r="H46" s="3">
        <f>G46*F46</f>
        <v>106.07142857142857</v>
      </c>
      <c r="I46" s="13"/>
      <c r="J46" s="13" t="s">
        <v>57</v>
      </c>
      <c r="K46" s="53"/>
      <c r="L46" s="53"/>
      <c r="M46" s="53"/>
      <c r="N46" s="53"/>
    </row>
    <row r="47" spans="1:14" ht="15.75">
      <c r="A47" s="56"/>
      <c r="B47" s="72" t="s">
        <v>19</v>
      </c>
      <c r="C47" s="73"/>
      <c r="D47" s="73"/>
      <c r="E47" s="84"/>
      <c r="F47" s="14">
        <f>1/(1+E43)*1</f>
        <v>0.8928571428571428</v>
      </c>
      <c r="G47" s="12">
        <f>G46</f>
        <v>990</v>
      </c>
      <c r="H47" s="13"/>
      <c r="I47" s="3">
        <f>G47*F47</f>
        <v>883.9285714285713</v>
      </c>
      <c r="J47" s="13" t="s">
        <v>58</v>
      </c>
      <c r="K47" s="53"/>
      <c r="L47" s="53"/>
      <c r="M47" s="53"/>
      <c r="N47" s="53"/>
    </row>
    <row r="48" spans="1:14" ht="16.5" thickBot="1">
      <c r="A48" s="56"/>
      <c r="B48" s="74"/>
      <c r="C48" s="74"/>
      <c r="D48" s="74"/>
      <c r="E48" s="75"/>
      <c r="F48" s="76"/>
      <c r="G48" s="77"/>
      <c r="H48" s="74"/>
      <c r="I48" s="78"/>
      <c r="J48" s="74"/>
      <c r="K48" s="53"/>
      <c r="L48" s="53"/>
      <c r="M48" s="53"/>
      <c r="N48" s="53"/>
    </row>
    <row r="49" spans="1:14" ht="35.25" customHeight="1" thickBot="1">
      <c r="A49" s="56"/>
      <c r="B49" s="185" t="s">
        <v>176</v>
      </c>
      <c r="C49" s="186"/>
      <c r="D49" s="186"/>
      <c r="E49" s="186"/>
      <c r="F49" s="186"/>
      <c r="G49" s="186"/>
      <c r="H49" s="186"/>
      <c r="I49" s="186"/>
      <c r="J49" s="187"/>
      <c r="K49" s="53"/>
      <c r="L49" s="53"/>
      <c r="M49" s="53"/>
      <c r="N49" s="53"/>
    </row>
    <row r="50" spans="1:14" ht="16.5" thickBot="1">
      <c r="A50" s="56"/>
      <c r="B50" s="79"/>
      <c r="C50" s="79"/>
      <c r="D50" s="79"/>
      <c r="E50" s="80"/>
      <c r="F50" s="81"/>
      <c r="G50" s="82"/>
      <c r="H50" s="79"/>
      <c r="I50" s="83"/>
      <c r="J50" s="79"/>
      <c r="K50" s="53"/>
      <c r="L50" s="53"/>
      <c r="M50" s="53"/>
      <c r="N50" s="53"/>
    </row>
    <row r="51" spans="1:14" ht="21.75" thickBot="1">
      <c r="A51" s="173" t="s">
        <v>40</v>
      </c>
      <c r="B51" s="174"/>
      <c r="C51" s="174"/>
      <c r="D51" s="174"/>
      <c r="E51" s="174"/>
      <c r="F51" s="174"/>
      <c r="G51" s="174"/>
      <c r="H51" s="174"/>
      <c r="I51" s="174"/>
      <c r="J51" s="175"/>
      <c r="K51" s="53"/>
      <c r="L51" s="53"/>
      <c r="M51" s="53"/>
      <c r="N51" s="53"/>
    </row>
    <row r="52" spans="1:14" ht="21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53"/>
      <c r="L52" s="53"/>
      <c r="M52" s="53"/>
      <c r="N52" s="53"/>
    </row>
    <row r="53" spans="1:14" ht="15.75">
      <c r="A53" s="56" t="s">
        <v>31</v>
      </c>
      <c r="B53" s="45"/>
      <c r="C53" s="45"/>
      <c r="D53" s="45"/>
      <c r="E53" s="45"/>
      <c r="F53" s="45"/>
      <c r="G53" s="45"/>
      <c r="H53" s="45"/>
      <c r="I53" s="45"/>
      <c r="J53" s="45"/>
      <c r="K53" s="53"/>
      <c r="L53" s="53"/>
      <c r="M53" s="53"/>
      <c r="N53" s="53"/>
    </row>
    <row r="54" spans="1:14" ht="1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53"/>
      <c r="L54" s="53"/>
      <c r="M54" s="53"/>
      <c r="N54" s="53"/>
    </row>
    <row r="55" spans="1:14" ht="15.75">
      <c r="A55" s="63" t="s">
        <v>32</v>
      </c>
      <c r="B55" s="45"/>
      <c r="C55" s="45"/>
      <c r="D55" s="45"/>
      <c r="E55" s="45"/>
      <c r="F55" s="45"/>
      <c r="G55" s="45"/>
      <c r="H55" s="45"/>
      <c r="I55" s="45"/>
      <c r="J55" s="45"/>
      <c r="K55" s="53"/>
      <c r="L55" s="53"/>
      <c r="M55" s="53"/>
      <c r="N55" s="53"/>
    </row>
    <row r="56" spans="1:14" ht="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53"/>
      <c r="L56" s="53"/>
      <c r="M56" s="53"/>
      <c r="N56" s="53"/>
    </row>
    <row r="57" spans="1:14" ht="15.75">
      <c r="A57" s="45"/>
      <c r="B57" s="56" t="s">
        <v>33</v>
      </c>
      <c r="C57" s="56"/>
      <c r="D57" s="56"/>
      <c r="E57" s="56"/>
      <c r="F57" s="56"/>
      <c r="G57" s="56"/>
      <c r="H57" s="56"/>
      <c r="I57" s="56"/>
      <c r="J57" s="45"/>
      <c r="K57" s="53"/>
      <c r="L57" s="53"/>
      <c r="M57" s="53"/>
      <c r="N57" s="53"/>
    </row>
    <row r="58" spans="1:14" ht="15.75">
      <c r="A58" s="45"/>
      <c r="B58" s="56" t="s">
        <v>34</v>
      </c>
      <c r="C58" s="56"/>
      <c r="D58" s="56"/>
      <c r="E58" s="56"/>
      <c r="F58" s="56"/>
      <c r="G58" s="56"/>
      <c r="H58" s="56"/>
      <c r="I58" s="56"/>
      <c r="J58" s="45"/>
      <c r="K58" s="53"/>
      <c r="L58" s="53"/>
      <c r="M58" s="53"/>
      <c r="N58" s="53"/>
    </row>
    <row r="59" spans="1:14" ht="15.75">
      <c r="A59" s="45"/>
      <c r="B59" s="56"/>
      <c r="C59" s="56"/>
      <c r="D59" s="56"/>
      <c r="E59" s="56"/>
      <c r="F59" s="56"/>
      <c r="G59" s="56"/>
      <c r="H59" s="56"/>
      <c r="I59" s="56"/>
      <c r="J59" s="45"/>
      <c r="K59" s="53"/>
      <c r="L59" s="53"/>
      <c r="M59" s="53"/>
      <c r="N59" s="53"/>
    </row>
    <row r="60" spans="1:14" ht="15.75">
      <c r="A60" s="45"/>
      <c r="B60" s="56"/>
      <c r="C60" s="56"/>
      <c r="D60" s="56"/>
      <c r="E60" s="56"/>
      <c r="F60" s="56"/>
      <c r="G60" s="56"/>
      <c r="H60" s="56"/>
      <c r="I60" s="56"/>
      <c r="J60" s="45"/>
      <c r="K60" s="53"/>
      <c r="L60" s="53"/>
      <c r="M60" s="53"/>
      <c r="N60" s="53"/>
    </row>
    <row r="61" spans="1:14" ht="15.75">
      <c r="A61" s="45"/>
      <c r="B61" s="45"/>
      <c r="C61" s="45"/>
      <c r="D61" s="45"/>
      <c r="E61" s="45"/>
      <c r="F61" s="45"/>
      <c r="G61" s="45"/>
      <c r="H61" s="45"/>
      <c r="I61" s="56"/>
      <c r="J61" s="45"/>
      <c r="K61" s="53"/>
      <c r="L61" s="53"/>
      <c r="M61" s="53"/>
      <c r="N61" s="53"/>
    </row>
    <row r="62" spans="1:14" ht="15.75" thickBo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53"/>
      <c r="L62" s="53"/>
      <c r="M62" s="53"/>
      <c r="N62" s="53"/>
    </row>
    <row r="63" spans="1:14" ht="19.5" thickBot="1">
      <c r="A63" s="45"/>
      <c r="B63" s="64" t="s">
        <v>35</v>
      </c>
      <c r="C63" s="65"/>
      <c r="D63" s="64" t="s">
        <v>36</v>
      </c>
      <c r="E63" s="65"/>
      <c r="F63" s="64" t="s">
        <v>37</v>
      </c>
      <c r="G63" s="65"/>
      <c r="H63" s="64" t="s">
        <v>38</v>
      </c>
      <c r="I63" s="45"/>
      <c r="J63" s="45"/>
      <c r="K63" s="53"/>
      <c r="L63" s="53"/>
      <c r="M63" s="53"/>
      <c r="N63" s="53"/>
    </row>
    <row r="64" spans="1:14" ht="1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53"/>
      <c r="L64" s="53"/>
      <c r="M64" s="53"/>
      <c r="N64" s="53"/>
    </row>
    <row r="65" spans="1:14" ht="15" customHeight="1">
      <c r="A65" s="45"/>
      <c r="B65" s="179" t="s">
        <v>39</v>
      </c>
      <c r="C65" s="45"/>
      <c r="D65" s="179" t="s">
        <v>39</v>
      </c>
      <c r="E65" s="45"/>
      <c r="F65" s="179" t="s">
        <v>39</v>
      </c>
      <c r="G65" s="45"/>
      <c r="H65" s="45"/>
      <c r="I65" s="45"/>
      <c r="J65" s="45"/>
      <c r="K65" s="53"/>
      <c r="L65" s="53"/>
      <c r="M65" s="53"/>
      <c r="N65" s="53"/>
    </row>
    <row r="66" spans="1:14" ht="15">
      <c r="A66" s="45"/>
      <c r="B66" s="180"/>
      <c r="C66" s="45"/>
      <c r="D66" s="180"/>
      <c r="E66" s="45"/>
      <c r="F66" s="180"/>
      <c r="G66" s="45"/>
      <c r="H66" s="45"/>
      <c r="I66" s="45"/>
      <c r="J66" s="45"/>
      <c r="K66" s="53"/>
      <c r="L66" s="53"/>
      <c r="M66" s="53"/>
      <c r="N66" s="53"/>
    </row>
    <row r="67" spans="1:14" ht="15">
      <c r="A67" s="45"/>
      <c r="B67" s="180"/>
      <c r="C67" s="45"/>
      <c r="D67" s="180"/>
      <c r="E67" s="45"/>
      <c r="F67" s="180"/>
      <c r="G67" s="45"/>
      <c r="H67" s="45"/>
      <c r="I67" s="45"/>
      <c r="J67" s="45"/>
      <c r="K67" s="53"/>
      <c r="L67" s="53"/>
      <c r="M67" s="53"/>
      <c r="N67" s="53"/>
    </row>
    <row r="68" spans="1:14" ht="15">
      <c r="A68" s="45"/>
      <c r="B68" s="180"/>
      <c r="C68" s="45"/>
      <c r="D68" s="180"/>
      <c r="E68" s="45"/>
      <c r="F68" s="180"/>
      <c r="G68" s="45"/>
      <c r="H68" s="45"/>
      <c r="I68" s="45"/>
      <c r="J68" s="45"/>
      <c r="K68" s="53"/>
      <c r="L68" s="53"/>
      <c r="M68" s="53"/>
      <c r="N68" s="53"/>
    </row>
    <row r="69" spans="1:14" ht="15">
      <c r="A69" s="45"/>
      <c r="B69" s="181"/>
      <c r="C69" s="45"/>
      <c r="D69" s="181"/>
      <c r="E69" s="45"/>
      <c r="F69" s="181"/>
      <c r="G69" s="45"/>
      <c r="H69" s="45"/>
      <c r="I69" s="45"/>
      <c r="J69" s="45"/>
      <c r="K69" s="53"/>
      <c r="L69" s="53"/>
      <c r="M69" s="53"/>
      <c r="N69" s="53"/>
    </row>
    <row r="70" spans="1:14" ht="15.75" thickBo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53"/>
      <c r="L70" s="53"/>
      <c r="M70" s="53"/>
      <c r="N70" s="53"/>
    </row>
    <row r="71" spans="1:14" ht="21.75" thickBot="1">
      <c r="A71" s="173" t="s">
        <v>42</v>
      </c>
      <c r="B71" s="174"/>
      <c r="C71" s="174"/>
      <c r="D71" s="174"/>
      <c r="E71" s="174"/>
      <c r="F71" s="174"/>
      <c r="G71" s="174"/>
      <c r="H71" s="174"/>
      <c r="I71" s="174"/>
      <c r="J71" s="175"/>
      <c r="K71" s="53"/>
      <c r="L71" s="53"/>
      <c r="M71" s="53"/>
      <c r="N71" s="53"/>
    </row>
    <row r="72" spans="1:14" ht="1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53"/>
      <c r="L72" s="53"/>
      <c r="M72" s="53"/>
      <c r="N72" s="53"/>
    </row>
    <row r="73" spans="1:14" ht="15.75">
      <c r="A73" s="56" t="s">
        <v>43</v>
      </c>
      <c r="B73" s="56"/>
      <c r="C73" s="56"/>
      <c r="D73" s="56"/>
      <c r="E73" s="56"/>
      <c r="F73" s="56"/>
      <c r="G73" s="56"/>
      <c r="H73" s="56"/>
      <c r="I73" s="56"/>
      <c r="J73" s="56"/>
      <c r="K73" s="53"/>
      <c r="L73" s="53"/>
      <c r="M73" s="53"/>
      <c r="N73" s="53"/>
    </row>
    <row r="74" spans="1:14" ht="15.75">
      <c r="A74" s="56" t="s">
        <v>44</v>
      </c>
      <c r="B74" s="56"/>
      <c r="C74" s="56"/>
      <c r="D74" s="56"/>
      <c r="E74" s="56"/>
      <c r="F74" s="56"/>
      <c r="G74" s="56"/>
      <c r="H74" s="56"/>
      <c r="I74" s="56"/>
      <c r="J74" s="56"/>
      <c r="K74" s="53"/>
      <c r="L74" s="53"/>
      <c r="M74" s="53"/>
      <c r="N74" s="53"/>
    </row>
    <row r="75" spans="1:14" ht="15.75">
      <c r="A75" s="56" t="s">
        <v>45</v>
      </c>
      <c r="B75" s="56"/>
      <c r="C75" s="56"/>
      <c r="D75" s="56"/>
      <c r="E75" s="56"/>
      <c r="F75" s="56"/>
      <c r="G75" s="56"/>
      <c r="H75" s="56"/>
      <c r="I75" s="56"/>
      <c r="J75" s="56"/>
      <c r="K75" s="53"/>
      <c r="L75" s="53"/>
      <c r="M75" s="53"/>
      <c r="N75" s="53"/>
    </row>
    <row r="76" spans="1:14" ht="15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3"/>
      <c r="L76" s="53"/>
      <c r="M76" s="53"/>
      <c r="N76" s="53"/>
    </row>
    <row r="77" spans="1:14" ht="15.75">
      <c r="A77" s="56" t="s">
        <v>46</v>
      </c>
      <c r="B77" s="56"/>
      <c r="C77" s="56"/>
      <c r="D77" s="56"/>
      <c r="E77" s="56"/>
      <c r="F77" s="56"/>
      <c r="G77" s="56"/>
      <c r="H77" s="56"/>
      <c r="I77" s="56"/>
      <c r="J77" s="56"/>
      <c r="K77" s="53"/>
      <c r="L77" s="53"/>
      <c r="M77" s="53"/>
      <c r="N77" s="53"/>
    </row>
    <row r="78" spans="1:14" ht="15.75">
      <c r="A78" s="56" t="s">
        <v>47</v>
      </c>
      <c r="B78" s="56"/>
      <c r="C78" s="56"/>
      <c r="D78" s="56"/>
      <c r="E78" s="56"/>
      <c r="F78" s="56"/>
      <c r="G78" s="56"/>
      <c r="H78" s="56"/>
      <c r="I78" s="56"/>
      <c r="J78" s="56"/>
      <c r="K78" s="53"/>
      <c r="L78" s="53"/>
      <c r="M78" s="53"/>
      <c r="N78" s="53"/>
    </row>
    <row r="79" spans="1:14" ht="15.7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3"/>
      <c r="L79" s="53"/>
      <c r="M79" s="53"/>
      <c r="N79" s="53"/>
    </row>
    <row r="80" spans="1:14" ht="15.75">
      <c r="A80" s="56"/>
      <c r="B80" s="170" t="s">
        <v>48</v>
      </c>
      <c r="C80" s="170"/>
      <c r="D80" s="57">
        <v>1000</v>
      </c>
      <c r="E80" s="56"/>
      <c r="F80" s="56"/>
      <c r="G80" s="56"/>
      <c r="H80" s="56"/>
      <c r="I80" s="56"/>
      <c r="J80" s="56"/>
      <c r="K80" s="53"/>
      <c r="L80" s="53"/>
      <c r="M80" s="53"/>
      <c r="N80" s="53"/>
    </row>
    <row r="81" spans="1:14" ht="16.5" thickBot="1">
      <c r="A81" s="56"/>
      <c r="B81" s="58" t="s">
        <v>3</v>
      </c>
      <c r="C81" s="59">
        <v>0.2</v>
      </c>
      <c r="D81" s="60">
        <f>C81*D80</f>
        <v>200</v>
      </c>
      <c r="E81" s="56"/>
      <c r="F81" s="56"/>
      <c r="G81" s="56"/>
      <c r="H81" s="56"/>
      <c r="I81" s="56"/>
      <c r="J81" s="56"/>
      <c r="K81" s="53"/>
      <c r="L81" s="53"/>
      <c r="M81" s="53"/>
      <c r="N81" s="53"/>
    </row>
    <row r="82" spans="1:14" ht="36" customHeight="1" thickBot="1">
      <c r="A82" s="56"/>
      <c r="B82" s="171" t="s">
        <v>49</v>
      </c>
      <c r="C82" s="171"/>
      <c r="D82" s="61">
        <f>SUM(D80:D81)</f>
        <v>1200</v>
      </c>
      <c r="E82" s="56"/>
      <c r="F82" s="56"/>
      <c r="G82" s="56"/>
      <c r="H82" s="56"/>
      <c r="I82" s="56"/>
      <c r="J82" s="56"/>
      <c r="K82" s="53"/>
      <c r="L82" s="53"/>
      <c r="M82" s="53"/>
      <c r="N82" s="53"/>
    </row>
    <row r="83" spans="1:14" ht="16.5" thickTop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3"/>
      <c r="L83" s="53"/>
      <c r="M83" s="53"/>
      <c r="N83" s="53"/>
    </row>
    <row r="84" spans="1:14" ht="15.75">
      <c r="A84" s="172" t="s">
        <v>50</v>
      </c>
      <c r="B84" s="172"/>
      <c r="C84" s="172"/>
      <c r="D84" s="172"/>
      <c r="E84" s="62">
        <f>D80</f>
        <v>1000</v>
      </c>
      <c r="F84" s="56"/>
      <c r="G84" s="56"/>
      <c r="H84" s="56"/>
      <c r="I84" s="56"/>
      <c r="J84" s="56"/>
      <c r="K84" s="53"/>
      <c r="L84" s="53"/>
      <c r="M84" s="53"/>
      <c r="N84" s="53"/>
    </row>
    <row r="85" spans="1:14" ht="15.75">
      <c r="A85" s="56" t="s">
        <v>51</v>
      </c>
      <c r="B85" s="56"/>
      <c r="C85" s="56"/>
      <c r="D85" s="56"/>
      <c r="E85" s="56"/>
      <c r="F85" s="56"/>
      <c r="G85" s="56"/>
      <c r="H85" s="56"/>
      <c r="I85" s="56"/>
      <c r="J85" s="56"/>
      <c r="K85" s="53"/>
      <c r="L85" s="53"/>
      <c r="M85" s="53"/>
      <c r="N85" s="53"/>
    </row>
    <row r="86" spans="1:14" ht="15.75">
      <c r="A86" s="56" t="s">
        <v>52</v>
      </c>
      <c r="B86" s="56"/>
      <c r="C86" s="56"/>
      <c r="D86" s="56"/>
      <c r="E86" s="56"/>
      <c r="F86" s="56"/>
      <c r="G86" s="56"/>
      <c r="H86" s="56"/>
      <c r="I86" s="56"/>
      <c r="J86" s="56"/>
      <c r="K86" s="53"/>
      <c r="L86" s="53"/>
      <c r="M86" s="53"/>
      <c r="N86" s="53"/>
    </row>
    <row r="87" spans="1:14" ht="15">
      <c r="A87" s="45" t="s">
        <v>53</v>
      </c>
      <c r="B87" s="45"/>
      <c r="C87" s="45"/>
      <c r="D87" s="45"/>
      <c r="E87" s="45"/>
      <c r="F87" s="45"/>
      <c r="G87" s="45"/>
      <c r="H87" s="45"/>
      <c r="I87" s="45"/>
      <c r="J87" s="45"/>
      <c r="K87" s="53"/>
      <c r="L87" s="53"/>
      <c r="M87" s="53"/>
      <c r="N87" s="53"/>
    </row>
    <row r="88" spans="1:14" ht="15.75">
      <c r="A88" s="56" t="s">
        <v>177</v>
      </c>
      <c r="B88" s="45"/>
      <c r="C88" s="45"/>
      <c r="D88" s="45"/>
      <c r="E88" s="45"/>
      <c r="F88" s="45"/>
      <c r="G88" s="45"/>
      <c r="H88" s="45"/>
      <c r="I88" s="45"/>
      <c r="J88" s="45"/>
      <c r="K88" s="53"/>
      <c r="L88" s="53"/>
      <c r="M88" s="53"/>
      <c r="N88" s="53"/>
    </row>
    <row r="89" spans="1:14" ht="15.75" thickBo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53"/>
      <c r="L89" s="53"/>
      <c r="M89" s="53"/>
      <c r="N89" s="53"/>
    </row>
    <row r="90" spans="1:14" ht="21.75" thickBot="1">
      <c r="A90" s="173" t="s">
        <v>54</v>
      </c>
      <c r="B90" s="174"/>
      <c r="C90" s="174"/>
      <c r="D90" s="174"/>
      <c r="E90" s="174"/>
      <c r="F90" s="174"/>
      <c r="G90" s="174"/>
      <c r="H90" s="174"/>
      <c r="I90" s="174"/>
      <c r="J90" s="175"/>
      <c r="K90" s="53"/>
      <c r="L90" s="53"/>
      <c r="M90" s="53"/>
      <c r="N90" s="53"/>
    </row>
    <row r="91" spans="1:14" ht="1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53"/>
      <c r="L91" s="53"/>
      <c r="M91" s="53"/>
      <c r="N91" s="53"/>
    </row>
    <row r="92" spans="1:14" ht="18.75">
      <c r="A92" s="54" t="s">
        <v>55</v>
      </c>
      <c r="B92" s="55"/>
      <c r="C92" s="45" t="s">
        <v>101</v>
      </c>
      <c r="D92" s="45"/>
      <c r="E92" s="45"/>
      <c r="F92" s="45"/>
      <c r="G92" s="45"/>
      <c r="H92" s="45"/>
      <c r="I92" s="45"/>
      <c r="J92" s="45"/>
      <c r="K92" s="53"/>
      <c r="L92" s="53"/>
      <c r="M92" s="53"/>
      <c r="N92" s="53"/>
    </row>
    <row r="93" spans="1:14" ht="15.75">
      <c r="A93" s="45"/>
      <c r="B93" s="45"/>
      <c r="C93" s="45" t="s">
        <v>178</v>
      </c>
      <c r="D93" s="45"/>
      <c r="E93" s="45"/>
      <c r="F93" s="45"/>
      <c r="G93" s="45"/>
      <c r="H93" s="45"/>
      <c r="I93" s="45"/>
      <c r="J93" s="45"/>
      <c r="K93" s="53"/>
      <c r="L93" s="53"/>
      <c r="M93" s="53"/>
      <c r="N93" s="53"/>
    </row>
    <row r="94" spans="1:14" ht="1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53"/>
      <c r="L94" s="53"/>
      <c r="M94" s="53"/>
      <c r="N94" s="53"/>
    </row>
    <row r="95" spans="1:14" ht="1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53"/>
      <c r="L95" s="53"/>
      <c r="M95" s="53"/>
      <c r="N95" s="53"/>
    </row>
    <row r="96" spans="1:14" ht="1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</row>
    <row r="97" spans="1:14" ht="1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</row>
    <row r="98" spans="1:14" ht="1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</row>
    <row r="99" spans="1:14" ht="1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</row>
    <row r="100" spans="1:14" ht="1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</row>
    <row r="101" spans="1:14" ht="1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</row>
    <row r="102" spans="1:14" ht="1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</row>
    <row r="103" spans="1:14" ht="1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</row>
    <row r="104" spans="1:14" ht="1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</row>
  </sheetData>
  <sheetProtection/>
  <mergeCells count="20">
    <mergeCell ref="B42:J42"/>
    <mergeCell ref="B49:J49"/>
    <mergeCell ref="B23:C23"/>
    <mergeCell ref="A2:J2"/>
    <mergeCell ref="B25:C25"/>
    <mergeCell ref="B14:C14"/>
    <mergeCell ref="B16:C16"/>
    <mergeCell ref="A9:J9"/>
    <mergeCell ref="A4:H4"/>
    <mergeCell ref="B27:J27"/>
    <mergeCell ref="B80:C80"/>
    <mergeCell ref="B82:C82"/>
    <mergeCell ref="A84:D84"/>
    <mergeCell ref="A90:J90"/>
    <mergeCell ref="A1:J1"/>
    <mergeCell ref="A51:J51"/>
    <mergeCell ref="B65:B69"/>
    <mergeCell ref="D65:D69"/>
    <mergeCell ref="F65:F69"/>
    <mergeCell ref="A71:J7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3" r:id="rId2"/>
  <headerFooter>
    <oddHeader>&amp;C
</oddHeader>
    <oddFooter>&amp;CErstellt von Eibensteiner  Roman &amp;D&amp;R
</oddFooter>
  </headerFooter>
  <rowBreaks count="2" manualBreakCount="2">
    <brk id="49" max="255" man="1"/>
    <brk id="50" max="255" man="1"/>
  </rowBreaks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1"/>
  <sheetViews>
    <sheetView zoomScalePageLayoutView="0" workbookViewId="0" topLeftCell="A1">
      <selection activeCell="G85" sqref="G85"/>
    </sheetView>
  </sheetViews>
  <sheetFormatPr defaultColWidth="11.421875" defaultRowHeight="15"/>
  <cols>
    <col min="5" max="6" width="11.421875" style="0" customWidth="1"/>
    <col min="7" max="8" width="10.7109375" style="0" customWidth="1"/>
  </cols>
  <sheetData>
    <row r="1" spans="1:14" ht="21.75" thickBot="1">
      <c r="A1" s="192" t="s">
        <v>6</v>
      </c>
      <c r="B1" s="193"/>
      <c r="C1" s="193"/>
      <c r="D1" s="193"/>
      <c r="E1" s="193"/>
      <c r="F1" s="193"/>
      <c r="G1" s="193"/>
      <c r="H1" s="194"/>
      <c r="I1" s="50"/>
      <c r="J1" s="50"/>
      <c r="K1" s="50"/>
      <c r="L1" s="50"/>
      <c r="M1" s="50"/>
      <c r="N1" s="50"/>
    </row>
    <row r="2" spans="1:14" ht="15">
      <c r="A2" s="45"/>
      <c r="B2" s="45"/>
      <c r="C2" s="45"/>
      <c r="D2" s="45"/>
      <c r="E2" s="45"/>
      <c r="F2" s="45"/>
      <c r="G2" s="45"/>
      <c r="H2" s="45"/>
      <c r="I2" s="50"/>
      <c r="J2" s="50"/>
      <c r="K2" s="50"/>
      <c r="L2" s="50"/>
      <c r="M2" s="50"/>
      <c r="N2" s="50"/>
    </row>
    <row r="3" spans="1:14" ht="36.75" customHeight="1">
      <c r="A3" s="235" t="s">
        <v>60</v>
      </c>
      <c r="B3" s="235"/>
      <c r="C3" s="235"/>
      <c r="D3" s="235"/>
      <c r="E3" s="235"/>
      <c r="F3" s="235"/>
      <c r="G3" s="235"/>
      <c r="H3" s="45"/>
      <c r="I3" s="50"/>
      <c r="J3" s="50"/>
      <c r="K3" s="50"/>
      <c r="L3" s="50"/>
      <c r="M3" s="50"/>
      <c r="N3" s="50"/>
    </row>
    <row r="4" spans="1:14" ht="34.5" customHeight="1">
      <c r="A4" s="235" t="s">
        <v>80</v>
      </c>
      <c r="B4" s="235"/>
      <c r="C4" s="235"/>
      <c r="D4" s="235"/>
      <c r="E4" s="235"/>
      <c r="F4" s="235"/>
      <c r="G4" s="235"/>
      <c r="H4" s="235"/>
      <c r="I4" s="50"/>
      <c r="J4" s="50"/>
      <c r="K4" s="50"/>
      <c r="L4" s="50"/>
      <c r="M4" s="50"/>
      <c r="N4" s="50"/>
    </row>
    <row r="5" spans="1:14" ht="15">
      <c r="A5" s="45" t="s">
        <v>61</v>
      </c>
      <c r="B5" s="45"/>
      <c r="C5" s="45"/>
      <c r="D5" s="45"/>
      <c r="E5" s="45"/>
      <c r="F5" s="45"/>
      <c r="G5" s="45"/>
      <c r="H5" s="45"/>
      <c r="I5" s="50"/>
      <c r="J5" s="50"/>
      <c r="K5" s="50"/>
      <c r="L5" s="50"/>
      <c r="M5" s="50"/>
      <c r="N5" s="50"/>
    </row>
    <row r="6" spans="1:14" ht="30.75" customHeight="1">
      <c r="A6" s="235" t="s">
        <v>81</v>
      </c>
      <c r="B6" s="235"/>
      <c r="C6" s="235"/>
      <c r="D6" s="235"/>
      <c r="E6" s="235"/>
      <c r="F6" s="235"/>
      <c r="G6" s="235"/>
      <c r="H6" s="235"/>
      <c r="I6" s="50"/>
      <c r="J6" s="50"/>
      <c r="K6" s="50"/>
      <c r="L6" s="50"/>
      <c r="M6" s="50"/>
      <c r="N6" s="50"/>
    </row>
    <row r="7" spans="1:14" ht="15">
      <c r="A7" s="45" t="s">
        <v>62</v>
      </c>
      <c r="B7" s="45"/>
      <c r="C7" s="45"/>
      <c r="D7" s="45"/>
      <c r="E7" s="45"/>
      <c r="F7" s="45"/>
      <c r="G7" s="45"/>
      <c r="H7" s="45"/>
      <c r="I7" s="50"/>
      <c r="J7" s="50"/>
      <c r="K7" s="50"/>
      <c r="L7" s="50"/>
      <c r="M7" s="50"/>
      <c r="N7" s="50"/>
    </row>
    <row r="8" spans="1:14" ht="15">
      <c r="A8" s="45" t="s">
        <v>63</v>
      </c>
      <c r="B8" s="45"/>
      <c r="C8" s="45"/>
      <c r="D8" s="45"/>
      <c r="E8" s="45"/>
      <c r="F8" s="45"/>
      <c r="G8" s="45"/>
      <c r="H8" s="45"/>
      <c r="I8" s="50"/>
      <c r="J8" s="50"/>
      <c r="K8" s="50"/>
      <c r="L8" s="50"/>
      <c r="M8" s="50"/>
      <c r="N8" s="50"/>
    </row>
    <row r="9" spans="1:14" ht="31.5" customHeight="1">
      <c r="A9" s="235" t="s">
        <v>64</v>
      </c>
      <c r="B9" s="235"/>
      <c r="C9" s="235"/>
      <c r="D9" s="235"/>
      <c r="E9" s="235"/>
      <c r="F9" s="235"/>
      <c r="G9" s="235"/>
      <c r="H9" s="235"/>
      <c r="I9" s="50"/>
      <c r="J9" s="50"/>
      <c r="K9" s="50"/>
      <c r="L9" s="50"/>
      <c r="M9" s="50"/>
      <c r="N9" s="50"/>
    </row>
    <row r="10" spans="1:14" ht="31.5" customHeight="1">
      <c r="A10" s="235" t="s">
        <v>65</v>
      </c>
      <c r="B10" s="235"/>
      <c r="C10" s="235"/>
      <c r="D10" s="235"/>
      <c r="E10" s="235"/>
      <c r="F10" s="235"/>
      <c r="G10" s="235"/>
      <c r="H10" s="235"/>
      <c r="I10" s="50"/>
      <c r="J10" s="50"/>
      <c r="K10" s="50"/>
      <c r="L10" s="50"/>
      <c r="M10" s="50"/>
      <c r="N10" s="50"/>
    </row>
    <row r="11" spans="1:14" ht="15">
      <c r="A11" s="45" t="s">
        <v>66</v>
      </c>
      <c r="B11" s="45"/>
      <c r="C11" s="45"/>
      <c r="D11" s="45"/>
      <c r="E11" s="45"/>
      <c r="F11" s="45"/>
      <c r="G11" s="45"/>
      <c r="H11" s="45"/>
      <c r="I11" s="50"/>
      <c r="J11" s="50"/>
      <c r="K11" s="50"/>
      <c r="L11" s="50"/>
      <c r="M11" s="50"/>
      <c r="N11" s="50"/>
    </row>
    <row r="12" spans="1:14" ht="15.75" thickBot="1">
      <c r="A12" s="45"/>
      <c r="B12" s="45"/>
      <c r="C12" s="45"/>
      <c r="D12" s="45"/>
      <c r="E12" s="45"/>
      <c r="F12" s="45"/>
      <c r="G12" s="45"/>
      <c r="H12" s="45"/>
      <c r="I12" s="50"/>
      <c r="J12" s="50"/>
      <c r="K12" s="50"/>
      <c r="L12" s="50"/>
      <c r="M12" s="50"/>
      <c r="N12" s="50"/>
    </row>
    <row r="13" spans="1:14" ht="21.75" thickBot="1">
      <c r="A13" s="265" t="s">
        <v>30</v>
      </c>
      <c r="B13" s="266"/>
      <c r="C13" s="266"/>
      <c r="D13" s="266"/>
      <c r="E13" s="266"/>
      <c r="F13" s="266"/>
      <c r="G13" s="266"/>
      <c r="H13" s="267"/>
      <c r="I13" s="48"/>
      <c r="J13" s="49"/>
      <c r="K13" s="50"/>
      <c r="L13" s="50"/>
      <c r="M13" s="50"/>
      <c r="N13" s="50"/>
    </row>
    <row r="14" spans="1:14" ht="21">
      <c r="A14" s="263" t="s">
        <v>96</v>
      </c>
      <c r="B14" s="263"/>
      <c r="C14" s="263"/>
      <c r="D14" s="263"/>
      <c r="E14" s="263"/>
      <c r="F14" s="263"/>
      <c r="G14" s="263"/>
      <c r="H14" s="263"/>
      <c r="I14" s="48"/>
      <c r="J14" s="49"/>
      <c r="K14" s="50"/>
      <c r="L14" s="50"/>
      <c r="M14" s="50"/>
      <c r="N14" s="50"/>
    </row>
    <row r="15" spans="1:14" ht="21">
      <c r="A15" s="264" t="s">
        <v>97</v>
      </c>
      <c r="B15" s="264"/>
      <c r="C15" s="264"/>
      <c r="D15" s="264"/>
      <c r="E15" s="264"/>
      <c r="F15" s="264"/>
      <c r="G15" s="264"/>
      <c r="H15" s="264"/>
      <c r="I15" s="48"/>
      <c r="J15" s="49"/>
      <c r="K15" s="50"/>
      <c r="L15" s="50"/>
      <c r="M15" s="50"/>
      <c r="N15" s="50"/>
    </row>
    <row r="16" spans="1:14" ht="12" customHeight="1" thickBot="1">
      <c r="A16" s="1"/>
      <c r="G16" s="24"/>
      <c r="H16" s="24"/>
      <c r="I16" s="48"/>
      <c r="J16" s="49"/>
      <c r="K16" s="50"/>
      <c r="L16" s="50"/>
      <c r="M16" s="50"/>
      <c r="N16" s="50"/>
    </row>
    <row r="17" spans="1:14" ht="21.75" thickBot="1">
      <c r="A17" s="192" t="s">
        <v>96</v>
      </c>
      <c r="B17" s="193"/>
      <c r="C17" s="193"/>
      <c r="D17" s="193"/>
      <c r="E17" s="193"/>
      <c r="F17" s="193"/>
      <c r="G17" s="193"/>
      <c r="H17" s="194"/>
      <c r="I17" s="48"/>
      <c r="J17" s="49"/>
      <c r="K17" s="50"/>
      <c r="L17" s="50"/>
      <c r="M17" s="50"/>
      <c r="N17" s="50"/>
    </row>
    <row r="18" spans="1:14" ht="21.75" thickBot="1">
      <c r="A18" s="44"/>
      <c r="B18" s="45"/>
      <c r="C18" s="45"/>
      <c r="D18" s="45"/>
      <c r="E18" s="45"/>
      <c r="F18" s="45"/>
      <c r="G18" s="46"/>
      <c r="H18" s="46"/>
      <c r="I18" s="48"/>
      <c r="J18" s="49"/>
      <c r="K18" s="50"/>
      <c r="L18" s="50"/>
      <c r="M18" s="50"/>
      <c r="N18" s="50"/>
    </row>
    <row r="19" spans="1:14" ht="41.25" customHeight="1" thickBot="1">
      <c r="A19" s="239" t="s">
        <v>67</v>
      </c>
      <c r="B19" s="240"/>
      <c r="C19" s="240"/>
      <c r="D19" s="241"/>
      <c r="E19" s="47"/>
      <c r="F19" s="47"/>
      <c r="G19" s="46"/>
      <c r="H19" s="46"/>
      <c r="I19" s="48"/>
      <c r="J19" s="49"/>
      <c r="K19" s="50"/>
      <c r="L19" s="50"/>
      <c r="M19" s="50"/>
      <c r="N19" s="50"/>
    </row>
    <row r="20" spans="1:14" ht="23.25">
      <c r="A20" s="242" t="s">
        <v>100</v>
      </c>
      <c r="B20" s="243"/>
      <c r="C20" s="243"/>
      <c r="D20" s="244"/>
      <c r="E20" s="47"/>
      <c r="F20" s="47"/>
      <c r="G20" s="46"/>
      <c r="H20" s="46"/>
      <c r="I20" s="48"/>
      <c r="J20" s="49"/>
      <c r="K20" s="50"/>
      <c r="L20" s="50"/>
      <c r="M20" s="50"/>
      <c r="N20" s="50"/>
    </row>
    <row r="21" spans="1:14" ht="24" thickBot="1">
      <c r="A21" s="245"/>
      <c r="B21" s="246"/>
      <c r="C21" s="246"/>
      <c r="D21" s="247"/>
      <c r="E21" s="47"/>
      <c r="F21" s="47"/>
      <c r="G21" s="46"/>
      <c r="H21" s="46"/>
      <c r="I21" s="48"/>
      <c r="J21" s="49"/>
      <c r="K21" s="50"/>
      <c r="L21" s="50"/>
      <c r="M21" s="50"/>
      <c r="N21" s="50"/>
    </row>
    <row r="22" spans="1:14" ht="39" customHeight="1" thickBot="1">
      <c r="A22" s="239" t="s">
        <v>84</v>
      </c>
      <c r="B22" s="240"/>
      <c r="C22" s="240"/>
      <c r="D22" s="241"/>
      <c r="E22" s="47"/>
      <c r="F22" s="47"/>
      <c r="G22" s="46"/>
      <c r="H22" s="46"/>
      <c r="I22" s="48"/>
      <c r="J22" s="49"/>
      <c r="K22" s="50"/>
      <c r="L22" s="50"/>
      <c r="M22" s="50"/>
      <c r="N22" s="50"/>
    </row>
    <row r="23" spans="1:14" ht="23.25">
      <c r="A23" s="242" t="s">
        <v>100</v>
      </c>
      <c r="B23" s="243"/>
      <c r="C23" s="243"/>
      <c r="D23" s="244"/>
      <c r="E23" s="47"/>
      <c r="F23" s="47"/>
      <c r="G23" s="46"/>
      <c r="H23" s="46"/>
      <c r="I23" s="48"/>
      <c r="J23" s="49"/>
      <c r="K23" s="50"/>
      <c r="L23" s="50"/>
      <c r="M23" s="50"/>
      <c r="N23" s="50"/>
    </row>
    <row r="24" spans="1:14" ht="24" thickBot="1">
      <c r="A24" s="245"/>
      <c r="B24" s="246"/>
      <c r="C24" s="246"/>
      <c r="D24" s="247"/>
      <c r="E24" s="47"/>
      <c r="F24" s="47"/>
      <c r="G24" s="46"/>
      <c r="H24" s="46"/>
      <c r="I24" s="48"/>
      <c r="J24" s="49"/>
      <c r="K24" s="50"/>
      <c r="L24" s="50"/>
      <c r="M24" s="50"/>
      <c r="N24" s="50"/>
    </row>
    <row r="25" spans="1:14" ht="39.75" customHeight="1" thickBot="1">
      <c r="A25" s="239" t="s">
        <v>98</v>
      </c>
      <c r="B25" s="240"/>
      <c r="C25" s="240"/>
      <c r="D25" s="241"/>
      <c r="E25" s="47"/>
      <c r="F25" s="47"/>
      <c r="G25" s="46"/>
      <c r="H25" s="46"/>
      <c r="I25" s="48"/>
      <c r="J25" s="49"/>
      <c r="K25" s="50"/>
      <c r="L25" s="50"/>
      <c r="M25" s="50"/>
      <c r="N25" s="50"/>
    </row>
    <row r="26" spans="1:14" ht="23.25">
      <c r="A26" s="242" t="s">
        <v>100</v>
      </c>
      <c r="B26" s="243"/>
      <c r="C26" s="243"/>
      <c r="D26" s="244"/>
      <c r="E26" s="47"/>
      <c r="F26" s="47"/>
      <c r="G26" s="46"/>
      <c r="H26" s="46"/>
      <c r="I26" s="48"/>
      <c r="J26" s="49"/>
      <c r="K26" s="50"/>
      <c r="L26" s="50"/>
      <c r="M26" s="50"/>
      <c r="N26" s="50"/>
    </row>
    <row r="27" spans="1:14" ht="24" thickBot="1">
      <c r="A27" s="245"/>
      <c r="B27" s="246"/>
      <c r="C27" s="246"/>
      <c r="D27" s="247"/>
      <c r="E27" s="47"/>
      <c r="F27" s="47"/>
      <c r="G27" s="46"/>
      <c r="H27" s="46"/>
      <c r="I27" s="48"/>
      <c r="J27" s="49"/>
      <c r="K27" s="50"/>
      <c r="L27" s="50"/>
      <c r="M27" s="50"/>
      <c r="N27" s="50"/>
    </row>
    <row r="28" spans="1:14" ht="38.25" customHeight="1" thickBot="1">
      <c r="A28" s="239" t="s">
        <v>99</v>
      </c>
      <c r="B28" s="240"/>
      <c r="C28" s="240"/>
      <c r="D28" s="241"/>
      <c r="E28" s="47"/>
      <c r="F28" s="47"/>
      <c r="G28" s="46"/>
      <c r="H28" s="46"/>
      <c r="I28" s="48"/>
      <c r="J28" s="49"/>
      <c r="K28" s="50"/>
      <c r="L28" s="50"/>
      <c r="M28" s="50"/>
      <c r="N28" s="50"/>
    </row>
    <row r="29" spans="1:14" ht="21.75" thickBot="1">
      <c r="A29" s="44"/>
      <c r="B29" s="45"/>
      <c r="C29" s="45"/>
      <c r="D29" s="45"/>
      <c r="E29" s="45"/>
      <c r="F29" s="45"/>
      <c r="G29" s="46"/>
      <c r="H29" s="46"/>
      <c r="I29" s="48"/>
      <c r="J29" s="49"/>
      <c r="K29" s="50"/>
      <c r="L29" s="50"/>
      <c r="M29" s="50"/>
      <c r="N29" s="50"/>
    </row>
    <row r="30" spans="1:14" ht="21.75" thickBot="1">
      <c r="A30" s="192" t="s">
        <v>97</v>
      </c>
      <c r="B30" s="193"/>
      <c r="C30" s="193"/>
      <c r="D30" s="193"/>
      <c r="E30" s="193"/>
      <c r="F30" s="193"/>
      <c r="G30" s="193"/>
      <c r="H30" s="193"/>
      <c r="I30" s="193"/>
      <c r="J30" s="194"/>
      <c r="K30" s="50"/>
      <c r="L30" s="50"/>
      <c r="M30" s="50"/>
      <c r="N30" s="50"/>
    </row>
    <row r="31" spans="1:14" ht="15.75" thickBo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50"/>
      <c r="L31" s="50"/>
      <c r="M31" s="50"/>
      <c r="N31" s="50"/>
    </row>
    <row r="32" spans="1:14" ht="24" thickBot="1">
      <c r="A32" s="204" t="s">
        <v>67</v>
      </c>
      <c r="B32" s="205"/>
      <c r="C32" s="205"/>
      <c r="D32" s="205"/>
      <c r="E32" s="205"/>
      <c r="F32" s="206"/>
      <c r="G32" s="237"/>
      <c r="H32" s="237"/>
      <c r="I32" s="237"/>
      <c r="J32" s="238"/>
      <c r="K32" s="50"/>
      <c r="L32" s="50"/>
      <c r="M32" s="50"/>
      <c r="N32" s="50"/>
    </row>
    <row r="33" spans="1:14" ht="60">
      <c r="A33" s="236" t="s">
        <v>74</v>
      </c>
      <c r="B33" s="236"/>
      <c r="C33" s="236"/>
      <c r="D33" s="236"/>
      <c r="E33" s="236"/>
      <c r="F33" s="236"/>
      <c r="G33" s="137" t="s">
        <v>179</v>
      </c>
      <c r="H33" s="137" t="s">
        <v>180</v>
      </c>
      <c r="I33" s="32" t="s">
        <v>181</v>
      </c>
      <c r="J33" s="33" t="s">
        <v>68</v>
      </c>
      <c r="K33" s="50"/>
      <c r="L33" s="50"/>
      <c r="M33" s="50"/>
      <c r="N33" s="50"/>
    </row>
    <row r="34" spans="1:14" ht="15">
      <c r="A34" s="34"/>
      <c r="B34" s="34"/>
      <c r="C34" s="34"/>
      <c r="D34" s="34"/>
      <c r="E34" s="34"/>
      <c r="F34" s="34"/>
      <c r="G34" s="35"/>
      <c r="H34" s="35"/>
      <c r="I34" s="35"/>
      <c r="J34" s="37"/>
      <c r="K34" s="50"/>
      <c r="L34" s="50"/>
      <c r="M34" s="50"/>
      <c r="N34" s="50"/>
    </row>
    <row r="35" spans="1:14" ht="15">
      <c r="A35" t="s">
        <v>69</v>
      </c>
      <c r="G35" s="36"/>
      <c r="H35" s="38">
        <v>0</v>
      </c>
      <c r="I35" s="36"/>
      <c r="J35" s="36"/>
      <c r="K35" s="50"/>
      <c r="L35" s="50"/>
      <c r="M35" s="50"/>
      <c r="N35" s="50"/>
    </row>
    <row r="36" spans="7:14" ht="15">
      <c r="G36" s="36"/>
      <c r="H36" s="36"/>
      <c r="I36" s="36"/>
      <c r="J36" s="36"/>
      <c r="K36" s="50"/>
      <c r="L36" s="50"/>
      <c r="M36" s="50"/>
      <c r="N36" s="50"/>
    </row>
    <row r="37" spans="1:14" ht="15">
      <c r="A37" t="s">
        <v>70</v>
      </c>
      <c r="G37" s="36"/>
      <c r="H37" s="36"/>
      <c r="I37" s="36"/>
      <c r="J37" s="36"/>
      <c r="K37" s="50"/>
      <c r="L37" s="50"/>
      <c r="M37" s="50"/>
      <c r="N37" s="50"/>
    </row>
    <row r="38" spans="7:14" ht="15.75" thickBot="1">
      <c r="G38" s="36"/>
      <c r="H38" s="36"/>
      <c r="I38" s="36"/>
      <c r="J38" s="36"/>
      <c r="K38" s="50"/>
      <c r="L38" s="50"/>
      <c r="M38" s="50"/>
      <c r="N38" s="50"/>
    </row>
    <row r="39" spans="2:14" ht="50.25" customHeight="1" thickBot="1">
      <c r="B39" s="207" t="s">
        <v>79</v>
      </c>
      <c r="C39" s="208"/>
      <c r="D39" s="208"/>
      <c r="E39" s="209"/>
      <c r="G39" s="36"/>
      <c r="H39" s="36"/>
      <c r="I39" s="36"/>
      <c r="J39" s="36"/>
      <c r="K39" s="50"/>
      <c r="L39" s="50"/>
      <c r="M39" s="50"/>
      <c r="N39" s="50"/>
    </row>
    <row r="40" spans="2:14" ht="30.75" customHeight="1" thickBot="1">
      <c r="B40" s="226" t="s">
        <v>78</v>
      </c>
      <c r="C40" s="227"/>
      <c r="D40" s="227"/>
      <c r="E40" s="228"/>
      <c r="G40" s="36"/>
      <c r="H40" s="36"/>
      <c r="I40" s="36"/>
      <c r="J40" s="36"/>
      <c r="K40" s="50"/>
      <c r="L40" s="50"/>
      <c r="M40" s="50"/>
      <c r="N40" s="50"/>
    </row>
    <row r="41" spans="2:14" ht="15">
      <c r="B41" s="210" t="s">
        <v>71</v>
      </c>
      <c r="C41" s="210"/>
      <c r="D41" s="210"/>
      <c r="E41" s="41">
        <v>1000</v>
      </c>
      <c r="G41" s="36"/>
      <c r="H41" s="36"/>
      <c r="I41" s="36"/>
      <c r="J41" s="36"/>
      <c r="K41" s="50"/>
      <c r="L41" s="50"/>
      <c r="M41" s="50"/>
      <c r="N41" s="50"/>
    </row>
    <row r="42" spans="2:14" ht="15.75" thickBot="1">
      <c r="B42" s="28" t="s">
        <v>72</v>
      </c>
      <c r="C42" s="28"/>
      <c r="D42" s="42">
        <v>0.2</v>
      </c>
      <c r="E42" s="30">
        <f>E41*D42</f>
        <v>200</v>
      </c>
      <c r="G42" s="25">
        <f>E42</f>
        <v>200</v>
      </c>
      <c r="H42" s="36"/>
      <c r="I42" s="36"/>
      <c r="J42" s="36"/>
      <c r="K42" s="50"/>
      <c r="L42" s="50"/>
      <c r="M42" s="50"/>
      <c r="N42" s="50"/>
    </row>
    <row r="43" spans="2:14" ht="15.75" thickBot="1">
      <c r="B43" s="211" t="s">
        <v>73</v>
      </c>
      <c r="C43" s="211"/>
      <c r="D43" s="211"/>
      <c r="E43" s="31">
        <f>SUM(E41:E42)</f>
        <v>1200</v>
      </c>
      <c r="G43" s="36"/>
      <c r="H43" s="36"/>
      <c r="I43" s="36"/>
      <c r="J43" s="36"/>
      <c r="K43" s="50"/>
      <c r="L43" s="50"/>
      <c r="M43" s="50"/>
      <c r="N43" s="50"/>
    </row>
    <row r="44" spans="7:14" ht="15.75" thickTop="1">
      <c r="G44" s="36"/>
      <c r="H44" s="36"/>
      <c r="I44" s="36"/>
      <c r="J44" s="36"/>
      <c r="K44" s="50"/>
      <c r="L44" s="50"/>
      <c r="M44" s="50"/>
      <c r="N44" s="50"/>
    </row>
    <row r="45" spans="2:14" ht="44.25" customHeight="1">
      <c r="B45" s="248" t="s">
        <v>77</v>
      </c>
      <c r="C45" s="249"/>
      <c r="D45" s="249"/>
      <c r="E45" s="250"/>
      <c r="G45" s="36"/>
      <c r="H45" s="36"/>
      <c r="I45" s="36"/>
      <c r="J45" s="36"/>
      <c r="K45" s="50"/>
      <c r="L45" s="50"/>
      <c r="M45" s="50"/>
      <c r="N45" s="50"/>
    </row>
    <row r="46" spans="7:14" ht="15">
      <c r="G46" s="36"/>
      <c r="H46" s="36"/>
      <c r="I46" s="36"/>
      <c r="J46" s="36"/>
      <c r="K46" s="50"/>
      <c r="L46" s="50"/>
      <c r="M46" s="50"/>
      <c r="N46" s="50"/>
    </row>
    <row r="47" spans="2:14" ht="15">
      <c r="B47" s="221" t="s">
        <v>72</v>
      </c>
      <c r="C47" s="221"/>
      <c r="D47" s="221"/>
      <c r="E47" s="25">
        <f>E42</f>
        <v>200</v>
      </c>
      <c r="G47" s="36"/>
      <c r="H47" s="36"/>
      <c r="I47" s="36"/>
      <c r="J47" s="36"/>
      <c r="K47" s="50"/>
      <c r="L47" s="50"/>
      <c r="M47" s="50"/>
      <c r="N47" s="50"/>
    </row>
    <row r="48" spans="2:14" ht="15.75" thickBot="1">
      <c r="B48" s="222" t="s">
        <v>75</v>
      </c>
      <c r="C48" s="222"/>
      <c r="D48" s="222"/>
      <c r="E48" s="28">
        <f>H35</f>
        <v>0</v>
      </c>
      <c r="G48" s="36"/>
      <c r="H48" s="36"/>
      <c r="I48" s="36"/>
      <c r="J48" s="36"/>
      <c r="K48" s="50"/>
      <c r="L48" s="50"/>
      <c r="M48" s="50"/>
      <c r="N48" s="50"/>
    </row>
    <row r="49" spans="2:14" ht="15.75" thickBot="1">
      <c r="B49" s="217" t="s">
        <v>76</v>
      </c>
      <c r="C49" s="217"/>
      <c r="D49" s="217"/>
      <c r="E49" s="31">
        <f>E47-E48</f>
        <v>200</v>
      </c>
      <c r="G49" s="36"/>
      <c r="H49" s="36"/>
      <c r="I49" s="25">
        <f>E49</f>
        <v>200</v>
      </c>
      <c r="J49" s="25">
        <f>I49</f>
        <v>200</v>
      </c>
      <c r="K49" s="50"/>
      <c r="L49" s="50"/>
      <c r="M49" s="50"/>
      <c r="N49" s="50"/>
    </row>
    <row r="50" spans="2:14" ht="33.75" customHeight="1" thickTop="1">
      <c r="B50" s="213" t="s">
        <v>82</v>
      </c>
      <c r="C50" s="213"/>
      <c r="D50" s="213"/>
      <c r="E50" s="213"/>
      <c r="G50" s="36"/>
      <c r="H50" s="36"/>
      <c r="I50" s="36"/>
      <c r="J50" s="36"/>
      <c r="K50" s="50"/>
      <c r="L50" s="50"/>
      <c r="M50" s="50"/>
      <c r="N50" s="50"/>
    </row>
    <row r="51" spans="2:14" ht="15">
      <c r="B51" s="252" t="s">
        <v>95</v>
      </c>
      <c r="C51" s="252"/>
      <c r="D51" s="252"/>
      <c r="E51" s="252"/>
      <c r="G51" s="36"/>
      <c r="H51" s="36"/>
      <c r="I51" s="36"/>
      <c r="J51" s="36"/>
      <c r="K51" s="50"/>
      <c r="L51" s="50"/>
      <c r="M51" s="50"/>
      <c r="N51" s="50"/>
    </row>
    <row r="52" spans="2:14" ht="15">
      <c r="B52" s="252"/>
      <c r="C52" s="252"/>
      <c r="D52" s="252"/>
      <c r="E52" s="252"/>
      <c r="G52" s="36"/>
      <c r="H52" s="36"/>
      <c r="I52" s="36"/>
      <c r="J52" s="36"/>
      <c r="K52" s="50"/>
      <c r="L52" s="50"/>
      <c r="M52" s="50"/>
      <c r="N52" s="50"/>
    </row>
    <row r="53" spans="2:14" ht="15">
      <c r="B53" s="252"/>
      <c r="C53" s="252"/>
      <c r="D53" s="252"/>
      <c r="E53" s="252"/>
      <c r="G53" s="36"/>
      <c r="H53" s="36"/>
      <c r="I53" s="36"/>
      <c r="J53" s="36"/>
      <c r="K53" s="50"/>
      <c r="L53" s="50"/>
      <c r="M53" s="50"/>
      <c r="N53" s="50"/>
    </row>
    <row r="54" spans="7:14" ht="15.75" thickBot="1">
      <c r="G54" s="36"/>
      <c r="H54" s="36"/>
      <c r="I54" s="36"/>
      <c r="J54" s="36"/>
      <c r="K54" s="50"/>
      <c r="L54" s="50"/>
      <c r="M54" s="50"/>
      <c r="N54" s="50"/>
    </row>
    <row r="55" spans="1:14" ht="24" thickBot="1">
      <c r="A55" s="204" t="s">
        <v>84</v>
      </c>
      <c r="B55" s="205"/>
      <c r="C55" s="205"/>
      <c r="D55" s="205"/>
      <c r="E55" s="205"/>
      <c r="F55" s="206"/>
      <c r="G55" s="36"/>
      <c r="H55" s="36"/>
      <c r="I55" s="36"/>
      <c r="J55" s="36"/>
      <c r="K55" s="50"/>
      <c r="L55" s="50"/>
      <c r="M55" s="50"/>
      <c r="N55" s="50"/>
    </row>
    <row r="56" spans="7:14" ht="15.75" thickBot="1">
      <c r="G56" s="36"/>
      <c r="H56" s="36"/>
      <c r="I56" s="36"/>
      <c r="J56" s="36"/>
      <c r="K56" s="50"/>
      <c r="L56" s="50"/>
      <c r="M56" s="50"/>
      <c r="N56" s="50"/>
    </row>
    <row r="57" spans="2:14" ht="38.25" customHeight="1" thickBot="1">
      <c r="B57" s="207" t="s">
        <v>83</v>
      </c>
      <c r="C57" s="208"/>
      <c r="D57" s="208"/>
      <c r="E57" s="209"/>
      <c r="G57" s="36"/>
      <c r="H57" s="36"/>
      <c r="I57" s="36"/>
      <c r="J57" s="36"/>
      <c r="K57" s="50"/>
      <c r="L57" s="50"/>
      <c r="M57" s="50"/>
      <c r="N57" s="50"/>
    </row>
    <row r="58" spans="2:14" ht="15">
      <c r="B58" s="210" t="s">
        <v>85</v>
      </c>
      <c r="C58" s="210"/>
      <c r="D58" s="210"/>
      <c r="E58" s="26">
        <f>E41</f>
        <v>1000</v>
      </c>
      <c r="G58" s="36"/>
      <c r="H58" s="36"/>
      <c r="I58" s="36"/>
      <c r="J58" s="36"/>
      <c r="K58" s="50"/>
      <c r="L58" s="50"/>
      <c r="M58" s="50"/>
      <c r="N58" s="50"/>
    </row>
    <row r="59" spans="2:14" ht="15.75" thickBot="1">
      <c r="B59" s="28" t="s">
        <v>72</v>
      </c>
      <c r="C59" s="28"/>
      <c r="D59" s="29">
        <v>0.2</v>
      </c>
      <c r="E59" s="30">
        <f>E58*D59</f>
        <v>200</v>
      </c>
      <c r="G59" s="36"/>
      <c r="H59" s="25">
        <f>E59</f>
        <v>200</v>
      </c>
      <c r="I59" s="36"/>
      <c r="J59" s="36"/>
      <c r="K59" s="50"/>
      <c r="L59" s="50"/>
      <c r="M59" s="50"/>
      <c r="N59" s="50"/>
    </row>
    <row r="60" spans="2:14" ht="15.75" thickBot="1">
      <c r="B60" s="211" t="s">
        <v>73</v>
      </c>
      <c r="C60" s="211"/>
      <c r="D60" s="211"/>
      <c r="E60" s="31">
        <f>SUM(E58:E59)</f>
        <v>1200</v>
      </c>
      <c r="G60" s="36"/>
      <c r="H60" s="36"/>
      <c r="I60" s="36"/>
      <c r="J60" s="36"/>
      <c r="K60" s="50"/>
      <c r="L60" s="50"/>
      <c r="M60" s="50"/>
      <c r="N60" s="50"/>
    </row>
    <row r="61" spans="7:14" ht="15.75" thickTop="1">
      <c r="G61" s="36"/>
      <c r="H61" s="36"/>
      <c r="I61" s="36"/>
      <c r="J61" s="36"/>
      <c r="K61" s="50"/>
      <c r="L61" s="50"/>
      <c r="M61" s="50"/>
      <c r="N61" s="50"/>
    </row>
    <row r="62" spans="1:14" ht="15">
      <c r="A62" s="229" t="s">
        <v>86</v>
      </c>
      <c r="B62" s="229"/>
      <c r="C62" s="229"/>
      <c r="D62" s="229"/>
      <c r="E62" s="229"/>
      <c r="F62" s="230"/>
      <c r="G62" s="36"/>
      <c r="H62" s="36"/>
      <c r="I62" s="36"/>
      <c r="J62" s="36"/>
      <c r="K62" s="50"/>
      <c r="L62" s="50"/>
      <c r="M62" s="50"/>
      <c r="N62" s="50"/>
    </row>
    <row r="63" spans="1:14" ht="15">
      <c r="A63" s="229"/>
      <c r="B63" s="229"/>
      <c r="C63" s="229"/>
      <c r="D63" s="229"/>
      <c r="E63" s="229"/>
      <c r="F63" s="230"/>
      <c r="G63" s="36"/>
      <c r="H63" s="36"/>
      <c r="I63" s="36"/>
      <c r="J63" s="36"/>
      <c r="K63" s="50"/>
      <c r="L63" s="50"/>
      <c r="M63" s="50"/>
      <c r="N63" s="50"/>
    </row>
    <row r="64" spans="1:14" ht="15">
      <c r="A64" s="229"/>
      <c r="B64" s="229"/>
      <c r="C64" s="229"/>
      <c r="D64" s="229"/>
      <c r="E64" s="229"/>
      <c r="F64" s="230"/>
      <c r="G64" s="36"/>
      <c r="H64" s="36"/>
      <c r="I64" s="36"/>
      <c r="J64" s="36"/>
      <c r="K64" s="50"/>
      <c r="L64" s="50"/>
      <c r="M64" s="50"/>
      <c r="N64" s="50"/>
    </row>
    <row r="65" spans="1:14" ht="15">
      <c r="A65" s="229"/>
      <c r="B65" s="229"/>
      <c r="C65" s="229"/>
      <c r="D65" s="229"/>
      <c r="E65" s="229"/>
      <c r="F65" s="230"/>
      <c r="G65" s="36"/>
      <c r="H65" s="36"/>
      <c r="I65" s="36"/>
      <c r="J65" s="36"/>
      <c r="K65" s="50"/>
      <c r="L65" s="50"/>
      <c r="M65" s="50"/>
      <c r="N65" s="50"/>
    </row>
    <row r="66" spans="1:14" ht="15">
      <c r="A66" s="253" t="s">
        <v>87</v>
      </c>
      <c r="B66" s="254"/>
      <c r="C66" s="138">
        <v>0.5</v>
      </c>
      <c r="G66" s="36"/>
      <c r="H66" s="36"/>
      <c r="I66" s="36"/>
      <c r="J66" s="36"/>
      <c r="K66" s="50"/>
      <c r="L66" s="50"/>
      <c r="M66" s="50"/>
      <c r="N66" s="50"/>
    </row>
    <row r="67" spans="1:14" ht="15">
      <c r="A67" s="255" t="s">
        <v>108</v>
      </c>
      <c r="B67" s="256"/>
      <c r="C67" s="256"/>
      <c r="D67" s="256"/>
      <c r="E67" s="256"/>
      <c r="F67" s="257"/>
      <c r="G67" s="36"/>
      <c r="H67" s="36"/>
      <c r="I67" s="36"/>
      <c r="J67" s="36"/>
      <c r="K67" s="50"/>
      <c r="L67" s="50"/>
      <c r="M67" s="50"/>
      <c r="N67" s="50"/>
    </row>
    <row r="68" spans="1:14" ht="15">
      <c r="A68" s="258"/>
      <c r="B68" s="259"/>
      <c r="C68" s="259"/>
      <c r="D68" s="259"/>
      <c r="E68" s="259"/>
      <c r="F68" s="230"/>
      <c r="G68" s="36"/>
      <c r="H68" s="36"/>
      <c r="I68" s="36"/>
      <c r="J68" s="36"/>
      <c r="K68" s="50"/>
      <c r="L68" s="50"/>
      <c r="M68" s="50"/>
      <c r="N68" s="50"/>
    </row>
    <row r="69" spans="1:14" ht="15">
      <c r="A69" s="258"/>
      <c r="B69" s="259"/>
      <c r="C69" s="259"/>
      <c r="D69" s="259"/>
      <c r="E69" s="259"/>
      <c r="F69" s="230"/>
      <c r="G69" s="36"/>
      <c r="H69" s="36"/>
      <c r="I69" s="36"/>
      <c r="J69" s="36"/>
      <c r="K69" s="50"/>
      <c r="L69" s="50"/>
      <c r="M69" s="50"/>
      <c r="N69" s="50"/>
    </row>
    <row r="70" spans="1:14" ht="15">
      <c r="A70" s="260"/>
      <c r="B70" s="261"/>
      <c r="C70" s="261"/>
      <c r="D70" s="261"/>
      <c r="E70" s="261"/>
      <c r="F70" s="262"/>
      <c r="G70" s="36"/>
      <c r="H70" s="36"/>
      <c r="I70" s="36"/>
      <c r="J70" s="36"/>
      <c r="K70" s="50"/>
      <c r="L70" s="50"/>
      <c r="M70" s="50"/>
      <c r="N70" s="50"/>
    </row>
    <row r="71" spans="1:14" ht="15.75" thickBot="1">
      <c r="A71" s="233" t="s">
        <v>88</v>
      </c>
      <c r="B71" s="233"/>
      <c r="C71" s="233"/>
      <c r="D71" s="233"/>
      <c r="E71" s="233"/>
      <c r="F71" s="234"/>
      <c r="G71" s="36"/>
      <c r="H71" s="36"/>
      <c r="I71" s="36"/>
      <c r="J71" s="36"/>
      <c r="K71" s="50"/>
      <c r="L71" s="50"/>
      <c r="M71" s="50"/>
      <c r="N71" s="50"/>
    </row>
    <row r="72" spans="2:14" ht="15.75" thickBot="1">
      <c r="B72" s="223" t="s">
        <v>90</v>
      </c>
      <c r="C72" s="224"/>
      <c r="D72" s="224"/>
      <c r="E72" s="225"/>
      <c r="G72" s="36"/>
      <c r="H72" s="36"/>
      <c r="I72" s="36"/>
      <c r="J72" s="36"/>
      <c r="K72" s="50"/>
      <c r="L72" s="50"/>
      <c r="M72" s="50"/>
      <c r="N72" s="50"/>
    </row>
    <row r="73" spans="2:14" ht="15">
      <c r="B73" s="210" t="s">
        <v>85</v>
      </c>
      <c r="C73" s="210"/>
      <c r="D73" s="210"/>
      <c r="E73" s="27">
        <f>E58</f>
        <v>1000</v>
      </c>
      <c r="G73" s="36"/>
      <c r="H73" s="36"/>
      <c r="I73" s="36"/>
      <c r="J73" s="36"/>
      <c r="K73" s="50"/>
      <c r="L73" s="50"/>
      <c r="M73" s="50"/>
      <c r="N73" s="50"/>
    </row>
    <row r="74" spans="2:14" ht="15.75" thickBot="1">
      <c r="B74" s="222" t="s">
        <v>89</v>
      </c>
      <c r="C74" s="222"/>
      <c r="D74" s="39">
        <f>C66</f>
        <v>0.5</v>
      </c>
      <c r="E74" s="30">
        <f>E73*D74</f>
        <v>500</v>
      </c>
      <c r="G74" s="36"/>
      <c r="H74" s="36"/>
      <c r="I74" s="36"/>
      <c r="J74" s="36"/>
      <c r="K74" s="50"/>
      <c r="L74" s="50"/>
      <c r="M74" s="50"/>
      <c r="N74" s="50"/>
    </row>
    <row r="75" spans="2:14" ht="15.75" thickBot="1">
      <c r="B75" s="217" t="s">
        <v>71</v>
      </c>
      <c r="C75" s="217"/>
      <c r="D75" s="217"/>
      <c r="E75" s="31">
        <f>SUM(E73:E74)</f>
        <v>1500</v>
      </c>
      <c r="G75" s="36"/>
      <c r="H75" s="36"/>
      <c r="I75" s="36"/>
      <c r="J75" s="36"/>
      <c r="K75" s="50"/>
      <c r="L75" s="50"/>
      <c r="M75" s="50"/>
      <c r="N75" s="50"/>
    </row>
    <row r="76" spans="7:14" ht="16.5" thickBot="1" thickTop="1">
      <c r="G76" s="36"/>
      <c r="H76" s="36"/>
      <c r="I76" s="36"/>
      <c r="J76" s="36"/>
      <c r="K76" s="50"/>
      <c r="L76" s="50"/>
      <c r="M76" s="50"/>
      <c r="N76" s="50"/>
    </row>
    <row r="77" spans="2:14" ht="39.75" customHeight="1" thickBot="1">
      <c r="B77" s="207" t="s">
        <v>94</v>
      </c>
      <c r="C77" s="208"/>
      <c r="D77" s="208"/>
      <c r="E77" s="209"/>
      <c r="G77" s="36"/>
      <c r="H77" s="36"/>
      <c r="I77" s="36"/>
      <c r="J77" s="36"/>
      <c r="K77" s="50"/>
      <c r="L77" s="50"/>
      <c r="M77" s="50"/>
      <c r="N77" s="50"/>
    </row>
    <row r="78" spans="2:14" ht="23.25" customHeight="1" thickBot="1">
      <c r="B78" s="226" t="s">
        <v>93</v>
      </c>
      <c r="C78" s="227"/>
      <c r="D78" s="227"/>
      <c r="E78" s="228"/>
      <c r="G78" s="36"/>
      <c r="H78" s="36"/>
      <c r="I78" s="36"/>
      <c r="J78" s="36"/>
      <c r="K78" s="50"/>
      <c r="L78" s="50"/>
      <c r="M78" s="50"/>
      <c r="N78" s="50"/>
    </row>
    <row r="79" spans="2:14" ht="15">
      <c r="B79" s="210" t="s">
        <v>71</v>
      </c>
      <c r="C79" s="210"/>
      <c r="D79" s="210"/>
      <c r="E79" s="43">
        <f>E75</f>
        <v>1500</v>
      </c>
      <c r="G79" s="36"/>
      <c r="H79" s="36"/>
      <c r="I79" s="36"/>
      <c r="J79" s="36"/>
      <c r="K79" s="50"/>
      <c r="L79" s="50"/>
      <c r="M79" s="50"/>
      <c r="N79" s="50"/>
    </row>
    <row r="80" spans="2:14" ht="15.75" thickBot="1">
      <c r="B80" s="28" t="s">
        <v>72</v>
      </c>
      <c r="C80" s="28"/>
      <c r="D80" s="42">
        <v>0.2</v>
      </c>
      <c r="E80" s="30">
        <f>E79*D80</f>
        <v>300</v>
      </c>
      <c r="G80" s="25">
        <f>E80</f>
        <v>300</v>
      </c>
      <c r="H80" s="36"/>
      <c r="I80" s="36"/>
      <c r="J80" s="36"/>
      <c r="K80" s="50"/>
      <c r="L80" s="50"/>
      <c r="M80" s="50"/>
      <c r="N80" s="50"/>
    </row>
    <row r="81" spans="2:14" ht="15.75" thickBot="1">
      <c r="B81" s="211" t="s">
        <v>73</v>
      </c>
      <c r="C81" s="211"/>
      <c r="D81" s="211"/>
      <c r="E81" s="31">
        <f>SUM(E79:E80)</f>
        <v>1800</v>
      </c>
      <c r="G81" s="36"/>
      <c r="H81" s="36"/>
      <c r="I81" s="36"/>
      <c r="J81" s="36"/>
      <c r="K81" s="50"/>
      <c r="L81" s="50"/>
      <c r="M81" s="50"/>
      <c r="N81" s="50"/>
    </row>
    <row r="82" spans="7:14" ht="15.75" thickTop="1">
      <c r="G82" s="36"/>
      <c r="H82" s="36"/>
      <c r="I82" s="36"/>
      <c r="J82" s="36"/>
      <c r="K82" s="50"/>
      <c r="L82" s="50"/>
      <c r="M82" s="50"/>
      <c r="N82" s="50"/>
    </row>
    <row r="83" spans="2:14" ht="48.75" customHeight="1">
      <c r="B83" s="218" t="s">
        <v>77</v>
      </c>
      <c r="C83" s="219"/>
      <c r="D83" s="219"/>
      <c r="E83" s="220"/>
      <c r="G83" s="36"/>
      <c r="H83" s="36"/>
      <c r="I83" s="36"/>
      <c r="J83" s="36"/>
      <c r="K83" s="50"/>
      <c r="L83" s="50"/>
      <c r="M83" s="50"/>
      <c r="N83" s="50"/>
    </row>
    <row r="84" spans="2:14" ht="15">
      <c r="B84" s="221" t="s">
        <v>72</v>
      </c>
      <c r="C84" s="221"/>
      <c r="D84" s="221"/>
      <c r="E84" s="25">
        <f>E80</f>
        <v>300</v>
      </c>
      <c r="G84" s="36"/>
      <c r="H84" s="36"/>
      <c r="I84" s="36"/>
      <c r="J84" s="36"/>
      <c r="K84" s="50"/>
      <c r="L84" s="50"/>
      <c r="M84" s="50"/>
      <c r="N84" s="50"/>
    </row>
    <row r="85" spans="2:14" ht="15.75" thickBot="1">
      <c r="B85" s="222" t="s">
        <v>75</v>
      </c>
      <c r="C85" s="222"/>
      <c r="D85" s="222"/>
      <c r="E85" s="30">
        <f>E59</f>
        <v>200</v>
      </c>
      <c r="G85" s="36"/>
      <c r="H85" s="36"/>
      <c r="I85" s="36"/>
      <c r="J85" s="36"/>
      <c r="K85" s="50"/>
      <c r="L85" s="50"/>
      <c r="M85" s="50"/>
      <c r="N85" s="50"/>
    </row>
    <row r="86" spans="2:14" ht="15">
      <c r="B86" s="251" t="s">
        <v>76</v>
      </c>
      <c r="C86" s="251"/>
      <c r="D86" s="251"/>
      <c r="E86" s="139">
        <f>E84-E85</f>
        <v>100</v>
      </c>
      <c r="G86" s="36"/>
      <c r="H86" s="36"/>
      <c r="I86" s="25">
        <f>E86</f>
        <v>100</v>
      </c>
      <c r="J86" s="25">
        <f>E86</f>
        <v>100</v>
      </c>
      <c r="K86" s="50"/>
      <c r="L86" s="50"/>
      <c r="M86" s="50"/>
      <c r="N86" s="50"/>
    </row>
    <row r="87" spans="2:14" ht="30.75" customHeight="1">
      <c r="B87" s="248" t="s">
        <v>82</v>
      </c>
      <c r="C87" s="249"/>
      <c r="D87" s="249"/>
      <c r="E87" s="250"/>
      <c r="G87" s="36"/>
      <c r="H87" s="36"/>
      <c r="I87" s="36"/>
      <c r="J87" s="36"/>
      <c r="K87" s="50"/>
      <c r="L87" s="50"/>
      <c r="M87" s="50"/>
      <c r="N87" s="50"/>
    </row>
    <row r="88" spans="7:14" ht="15">
      <c r="G88" s="36"/>
      <c r="H88" s="36"/>
      <c r="I88" s="36"/>
      <c r="J88" s="36"/>
      <c r="K88" s="50"/>
      <c r="L88" s="50"/>
      <c r="M88" s="50"/>
      <c r="N88" s="50"/>
    </row>
    <row r="89" spans="2:14" ht="33" customHeight="1">
      <c r="B89" s="214" t="s">
        <v>182</v>
      </c>
      <c r="C89" s="215"/>
      <c r="D89" s="215"/>
      <c r="E89" s="216"/>
      <c r="G89" s="36"/>
      <c r="H89" s="36"/>
      <c r="I89" s="36"/>
      <c r="J89" s="36"/>
      <c r="K89" s="50"/>
      <c r="L89" s="50"/>
      <c r="M89" s="50"/>
      <c r="N89" s="50"/>
    </row>
    <row r="90" spans="2:14" ht="15">
      <c r="B90" s="203" t="s">
        <v>102</v>
      </c>
      <c r="C90" s="203"/>
      <c r="D90" s="203"/>
      <c r="E90" s="25">
        <f>J49</f>
        <v>200</v>
      </c>
      <c r="G90" s="36"/>
      <c r="H90" s="36"/>
      <c r="I90" s="36"/>
      <c r="J90" s="36"/>
      <c r="K90" s="50"/>
      <c r="L90" s="50"/>
      <c r="M90" s="50"/>
      <c r="N90" s="50"/>
    </row>
    <row r="91" spans="2:14" ht="15">
      <c r="B91" s="203" t="s">
        <v>103</v>
      </c>
      <c r="C91" s="203"/>
      <c r="D91" s="203"/>
      <c r="E91" s="25">
        <f>J86</f>
        <v>100</v>
      </c>
      <c r="G91" s="36"/>
      <c r="H91" s="36"/>
      <c r="I91" s="36"/>
      <c r="J91" s="36"/>
      <c r="K91" s="50"/>
      <c r="L91" s="50"/>
      <c r="M91" s="50"/>
      <c r="N91" s="50"/>
    </row>
    <row r="92" spans="2:14" ht="15">
      <c r="B92" s="203" t="s">
        <v>104</v>
      </c>
      <c r="C92" s="203"/>
      <c r="D92" s="203"/>
      <c r="E92" s="25">
        <f>E84</f>
        <v>300</v>
      </c>
      <c r="G92" s="36"/>
      <c r="H92" s="36"/>
      <c r="I92" s="36"/>
      <c r="J92" s="36"/>
      <c r="K92" s="50"/>
      <c r="L92" s="50"/>
      <c r="M92" s="50"/>
      <c r="N92" s="50"/>
    </row>
    <row r="93" spans="7:14" ht="15.75" thickBot="1">
      <c r="G93" s="36"/>
      <c r="H93" s="36"/>
      <c r="I93" s="36"/>
      <c r="J93" s="36"/>
      <c r="K93" s="50"/>
      <c r="L93" s="50"/>
      <c r="M93" s="50"/>
      <c r="N93" s="50"/>
    </row>
    <row r="94" spans="1:14" ht="24" thickBot="1">
      <c r="A94" s="204" t="s">
        <v>105</v>
      </c>
      <c r="B94" s="205"/>
      <c r="C94" s="205"/>
      <c r="D94" s="205"/>
      <c r="E94" s="205"/>
      <c r="F94" s="206"/>
      <c r="G94" s="36"/>
      <c r="H94" s="36"/>
      <c r="I94" s="36"/>
      <c r="J94" s="36"/>
      <c r="K94" s="50"/>
      <c r="L94" s="50"/>
      <c r="M94" s="50"/>
      <c r="N94" s="50"/>
    </row>
    <row r="95" spans="7:14" ht="15.75" thickBot="1">
      <c r="G95" s="36"/>
      <c r="H95" s="36"/>
      <c r="I95" s="36"/>
      <c r="J95" s="36"/>
      <c r="K95" s="50"/>
      <c r="L95" s="50"/>
      <c r="M95" s="50"/>
      <c r="N95" s="50"/>
    </row>
    <row r="96" spans="2:14" ht="44.25" customHeight="1" thickBot="1">
      <c r="B96" s="207" t="s">
        <v>117</v>
      </c>
      <c r="C96" s="208"/>
      <c r="D96" s="208"/>
      <c r="E96" s="209"/>
      <c r="G96" s="36"/>
      <c r="H96" s="36"/>
      <c r="I96" s="36"/>
      <c r="J96" s="36"/>
      <c r="K96" s="50"/>
      <c r="L96" s="50"/>
      <c r="M96" s="50"/>
      <c r="N96" s="50"/>
    </row>
    <row r="97" spans="2:14" ht="15">
      <c r="B97" s="210" t="s">
        <v>85</v>
      </c>
      <c r="C97" s="210"/>
      <c r="D97" s="210"/>
      <c r="E97" s="26">
        <f>E79</f>
        <v>1500</v>
      </c>
      <c r="G97" s="36"/>
      <c r="H97" s="36"/>
      <c r="I97" s="36"/>
      <c r="J97" s="36"/>
      <c r="K97" s="50"/>
      <c r="L97" s="50"/>
      <c r="M97" s="50"/>
      <c r="N97" s="50"/>
    </row>
    <row r="98" spans="2:14" ht="15.75" thickBot="1">
      <c r="B98" s="28" t="s">
        <v>72</v>
      </c>
      <c r="C98" s="28"/>
      <c r="D98" s="29">
        <v>0.2</v>
      </c>
      <c r="E98" s="30">
        <f>E97*D98</f>
        <v>300</v>
      </c>
      <c r="G98" s="52"/>
      <c r="H98" s="25">
        <f>E98</f>
        <v>300</v>
      </c>
      <c r="I98" s="51"/>
      <c r="J98" s="36"/>
      <c r="K98" s="50"/>
      <c r="L98" s="50"/>
      <c r="M98" s="50"/>
      <c r="N98" s="50"/>
    </row>
    <row r="99" spans="2:14" ht="15.75" thickBot="1">
      <c r="B99" s="211" t="s">
        <v>73</v>
      </c>
      <c r="C99" s="211"/>
      <c r="D99" s="211"/>
      <c r="E99" s="31">
        <f>SUM(E97:E98)</f>
        <v>1800</v>
      </c>
      <c r="G99" s="36"/>
      <c r="H99" s="36"/>
      <c r="I99" s="36"/>
      <c r="J99" s="36"/>
      <c r="K99" s="50"/>
      <c r="L99" s="50"/>
      <c r="M99" s="50"/>
      <c r="N99" s="50"/>
    </row>
    <row r="100" spans="7:14" ht="15.75" thickTop="1">
      <c r="G100" s="36"/>
      <c r="H100" s="36"/>
      <c r="I100" s="36"/>
      <c r="J100" s="36"/>
      <c r="K100" s="50"/>
      <c r="L100" s="50"/>
      <c r="M100" s="50"/>
      <c r="N100" s="50"/>
    </row>
    <row r="101" spans="1:14" ht="15">
      <c r="A101" s="229" t="s">
        <v>106</v>
      </c>
      <c r="B101" s="229"/>
      <c r="C101" s="229"/>
      <c r="D101" s="229"/>
      <c r="E101" s="229"/>
      <c r="F101" s="230"/>
      <c r="G101" s="36"/>
      <c r="H101" s="36"/>
      <c r="I101" s="36"/>
      <c r="J101" s="36"/>
      <c r="K101" s="50"/>
      <c r="L101" s="50"/>
      <c r="M101" s="50"/>
      <c r="N101" s="50"/>
    </row>
    <row r="102" spans="1:14" ht="15">
      <c r="A102" s="229"/>
      <c r="B102" s="229"/>
      <c r="C102" s="229"/>
      <c r="D102" s="229"/>
      <c r="E102" s="229"/>
      <c r="F102" s="230"/>
      <c r="G102" s="36"/>
      <c r="H102" s="36"/>
      <c r="I102" s="36"/>
      <c r="J102" s="36"/>
      <c r="K102" s="50"/>
      <c r="L102" s="50"/>
      <c r="M102" s="50"/>
      <c r="N102" s="50"/>
    </row>
    <row r="103" spans="1:14" ht="15">
      <c r="A103" s="229"/>
      <c r="B103" s="229"/>
      <c r="C103" s="229"/>
      <c r="D103" s="229"/>
      <c r="E103" s="229"/>
      <c r="F103" s="230"/>
      <c r="G103" s="36"/>
      <c r="H103" s="36"/>
      <c r="I103" s="36"/>
      <c r="J103" s="36"/>
      <c r="K103" s="50"/>
      <c r="L103" s="50"/>
      <c r="M103" s="50"/>
      <c r="N103" s="50"/>
    </row>
    <row r="104" spans="1:14" ht="15">
      <c r="A104" s="229"/>
      <c r="B104" s="229"/>
      <c r="C104" s="229"/>
      <c r="D104" s="229"/>
      <c r="E104" s="229"/>
      <c r="F104" s="230"/>
      <c r="G104" s="36"/>
      <c r="H104" s="36"/>
      <c r="I104" s="36"/>
      <c r="J104" s="36"/>
      <c r="K104" s="50"/>
      <c r="L104" s="50"/>
      <c r="M104" s="50"/>
      <c r="N104" s="50"/>
    </row>
    <row r="105" spans="1:14" ht="15">
      <c r="A105" s="231" t="s">
        <v>87</v>
      </c>
      <c r="B105" s="232"/>
      <c r="C105" s="40">
        <v>1</v>
      </c>
      <c r="G105" s="36"/>
      <c r="H105" s="36"/>
      <c r="I105" s="36"/>
      <c r="J105" s="36"/>
      <c r="K105" s="50"/>
      <c r="L105" s="50"/>
      <c r="M105" s="50"/>
      <c r="N105" s="50"/>
    </row>
    <row r="106" spans="1:14" ht="15">
      <c r="A106" s="229" t="s">
        <v>108</v>
      </c>
      <c r="B106" s="229"/>
      <c r="C106" s="229"/>
      <c r="D106" s="229"/>
      <c r="E106" s="229"/>
      <c r="F106" s="230"/>
      <c r="G106" s="36"/>
      <c r="H106" s="36"/>
      <c r="I106" s="36"/>
      <c r="J106" s="36"/>
      <c r="K106" s="50"/>
      <c r="L106" s="50"/>
      <c r="M106" s="50"/>
      <c r="N106" s="50"/>
    </row>
    <row r="107" spans="1:14" ht="15">
      <c r="A107" s="229"/>
      <c r="B107" s="229"/>
      <c r="C107" s="229"/>
      <c r="D107" s="229"/>
      <c r="E107" s="229"/>
      <c r="F107" s="230"/>
      <c r="G107" s="36"/>
      <c r="H107" s="36"/>
      <c r="I107" s="36"/>
      <c r="J107" s="36"/>
      <c r="K107" s="50"/>
      <c r="L107" s="50"/>
      <c r="M107" s="50"/>
      <c r="N107" s="50"/>
    </row>
    <row r="108" spans="1:14" ht="15">
      <c r="A108" s="229"/>
      <c r="B108" s="229"/>
      <c r="C108" s="229"/>
      <c r="D108" s="229"/>
      <c r="E108" s="229"/>
      <c r="F108" s="230"/>
      <c r="G108" s="36"/>
      <c r="H108" s="36"/>
      <c r="I108" s="36"/>
      <c r="J108" s="36"/>
      <c r="K108" s="50"/>
      <c r="L108" s="50"/>
      <c r="M108" s="50"/>
      <c r="N108" s="50"/>
    </row>
    <row r="109" spans="1:14" ht="15">
      <c r="A109" s="229"/>
      <c r="B109" s="229"/>
      <c r="C109" s="229"/>
      <c r="D109" s="229"/>
      <c r="E109" s="229"/>
      <c r="F109" s="230"/>
      <c r="G109" s="36"/>
      <c r="H109" s="36"/>
      <c r="I109" s="36"/>
      <c r="J109" s="36"/>
      <c r="K109" s="50"/>
      <c r="L109" s="50"/>
      <c r="M109" s="50"/>
      <c r="N109" s="50"/>
    </row>
    <row r="110" spans="1:14" ht="15.75" thickBot="1">
      <c r="A110" s="233" t="s">
        <v>88</v>
      </c>
      <c r="B110" s="233"/>
      <c r="C110" s="233"/>
      <c r="D110" s="233"/>
      <c r="E110" s="233"/>
      <c r="F110" s="234"/>
      <c r="G110" s="36"/>
      <c r="H110" s="36"/>
      <c r="I110" s="36"/>
      <c r="J110" s="36"/>
      <c r="K110" s="50"/>
      <c r="L110" s="50"/>
      <c r="M110" s="50"/>
      <c r="N110" s="50"/>
    </row>
    <row r="111" spans="2:14" ht="15.75" thickBot="1">
      <c r="B111" s="223" t="s">
        <v>90</v>
      </c>
      <c r="C111" s="224"/>
      <c r="D111" s="224"/>
      <c r="E111" s="225"/>
      <c r="G111" s="36"/>
      <c r="H111" s="36"/>
      <c r="I111" s="36"/>
      <c r="J111" s="36"/>
      <c r="K111" s="50"/>
      <c r="L111" s="50"/>
      <c r="M111" s="50"/>
      <c r="N111" s="50"/>
    </row>
    <row r="112" spans="2:14" ht="15">
      <c r="B112" s="210" t="s">
        <v>85</v>
      </c>
      <c r="C112" s="210"/>
      <c r="D112" s="210"/>
      <c r="E112" s="27">
        <f>E97</f>
        <v>1500</v>
      </c>
      <c r="G112" s="36"/>
      <c r="H112" s="36"/>
      <c r="I112" s="36"/>
      <c r="J112" s="36"/>
      <c r="K112" s="50"/>
      <c r="L112" s="50"/>
      <c r="M112" s="50"/>
      <c r="N112" s="50"/>
    </row>
    <row r="113" spans="2:14" ht="15.75" thickBot="1">
      <c r="B113" s="222" t="s">
        <v>89</v>
      </c>
      <c r="C113" s="222"/>
      <c r="D113" s="39">
        <f>C105</f>
        <v>1</v>
      </c>
      <c r="E113" s="30">
        <f>E112*D113</f>
        <v>1500</v>
      </c>
      <c r="G113" s="36"/>
      <c r="H113" s="36"/>
      <c r="I113" s="36"/>
      <c r="J113" s="36"/>
      <c r="K113" s="50"/>
      <c r="L113" s="50"/>
      <c r="M113" s="50"/>
      <c r="N113" s="50"/>
    </row>
    <row r="114" spans="2:14" ht="15.75" thickBot="1">
      <c r="B114" s="217" t="s">
        <v>71</v>
      </c>
      <c r="C114" s="217"/>
      <c r="D114" s="217"/>
      <c r="E114" s="31">
        <f>SUM(E112:E113)</f>
        <v>3000</v>
      </c>
      <c r="G114" s="36"/>
      <c r="H114" s="36"/>
      <c r="I114" s="36"/>
      <c r="J114" s="36"/>
      <c r="K114" s="50"/>
      <c r="L114" s="50"/>
      <c r="M114" s="50"/>
      <c r="N114" s="50"/>
    </row>
    <row r="115" spans="7:14" ht="16.5" thickBot="1" thickTop="1">
      <c r="G115" s="36"/>
      <c r="H115" s="36"/>
      <c r="I115" s="36"/>
      <c r="J115" s="36"/>
      <c r="K115" s="50"/>
      <c r="L115" s="50"/>
      <c r="M115" s="50"/>
      <c r="N115" s="50"/>
    </row>
    <row r="116" spans="2:14" ht="43.5" customHeight="1" thickBot="1">
      <c r="B116" s="207" t="s">
        <v>116</v>
      </c>
      <c r="C116" s="208"/>
      <c r="D116" s="208"/>
      <c r="E116" s="209"/>
      <c r="G116" s="36"/>
      <c r="H116" s="36"/>
      <c r="I116" s="36"/>
      <c r="J116" s="36"/>
      <c r="K116" s="50"/>
      <c r="L116" s="50"/>
      <c r="M116" s="50"/>
      <c r="N116" s="50"/>
    </row>
    <row r="117" spans="2:14" ht="15.75" thickBot="1">
      <c r="B117" s="226" t="s">
        <v>107</v>
      </c>
      <c r="C117" s="227"/>
      <c r="D117" s="227"/>
      <c r="E117" s="228"/>
      <c r="G117" s="36"/>
      <c r="H117" s="36"/>
      <c r="I117" s="36"/>
      <c r="J117" s="36"/>
      <c r="K117" s="50"/>
      <c r="L117" s="50"/>
      <c r="M117" s="50"/>
      <c r="N117" s="50"/>
    </row>
    <row r="118" spans="2:14" ht="15">
      <c r="B118" s="210" t="s">
        <v>71</v>
      </c>
      <c r="C118" s="210"/>
      <c r="D118" s="210"/>
      <c r="E118" s="43">
        <f>E114</f>
        <v>3000</v>
      </c>
      <c r="G118" s="36"/>
      <c r="H118" s="36"/>
      <c r="I118" s="36"/>
      <c r="J118" s="36"/>
      <c r="K118" s="50"/>
      <c r="L118" s="50"/>
      <c r="M118" s="50"/>
      <c r="N118" s="50"/>
    </row>
    <row r="119" spans="2:14" ht="15.75" thickBot="1">
      <c r="B119" s="28" t="s">
        <v>72</v>
      </c>
      <c r="C119" s="28"/>
      <c r="D119" s="42">
        <v>0.2</v>
      </c>
      <c r="E119" s="30">
        <f>E118*D119</f>
        <v>600</v>
      </c>
      <c r="G119" s="25">
        <f>E119</f>
        <v>600</v>
      </c>
      <c r="H119" s="51"/>
      <c r="I119" s="36"/>
      <c r="J119" s="36"/>
      <c r="K119" s="50"/>
      <c r="L119" s="50"/>
      <c r="M119" s="50"/>
      <c r="N119" s="50"/>
    </row>
    <row r="120" spans="2:14" ht="15.75" thickBot="1">
      <c r="B120" s="217" t="s">
        <v>73</v>
      </c>
      <c r="C120" s="217"/>
      <c r="D120" s="217"/>
      <c r="E120" s="31">
        <f>SUM(E118:E119)</f>
        <v>3600</v>
      </c>
      <c r="G120" s="36"/>
      <c r="H120" s="36"/>
      <c r="I120" s="36"/>
      <c r="J120" s="36"/>
      <c r="K120" s="50"/>
      <c r="L120" s="50"/>
      <c r="M120" s="50"/>
      <c r="N120" s="50"/>
    </row>
    <row r="121" spans="7:14" ht="15.75" thickTop="1">
      <c r="G121" s="36"/>
      <c r="H121" s="36"/>
      <c r="I121" s="36"/>
      <c r="J121" s="36"/>
      <c r="K121" s="50"/>
      <c r="L121" s="50"/>
      <c r="M121" s="50"/>
      <c r="N121" s="50"/>
    </row>
    <row r="122" spans="2:14" ht="33.75" customHeight="1">
      <c r="B122" s="218" t="s">
        <v>77</v>
      </c>
      <c r="C122" s="219"/>
      <c r="D122" s="219"/>
      <c r="E122" s="220"/>
      <c r="G122" s="36"/>
      <c r="H122" s="36"/>
      <c r="I122" s="36"/>
      <c r="J122" s="36"/>
      <c r="K122" s="50"/>
      <c r="L122" s="50"/>
      <c r="M122" s="50"/>
      <c r="N122" s="50"/>
    </row>
    <row r="123" spans="2:14" ht="15">
      <c r="B123" s="221" t="s">
        <v>72</v>
      </c>
      <c r="C123" s="221"/>
      <c r="D123" s="221"/>
      <c r="E123" s="25">
        <f>E119</f>
        <v>600</v>
      </c>
      <c r="G123" s="36"/>
      <c r="H123" s="36"/>
      <c r="I123" s="36"/>
      <c r="J123" s="36"/>
      <c r="K123" s="50"/>
      <c r="L123" s="50"/>
      <c r="M123" s="50"/>
      <c r="N123" s="50"/>
    </row>
    <row r="124" spans="2:14" ht="15.75" thickBot="1">
      <c r="B124" s="222" t="s">
        <v>75</v>
      </c>
      <c r="C124" s="222"/>
      <c r="D124" s="222"/>
      <c r="E124" s="30">
        <f>E98</f>
        <v>300</v>
      </c>
      <c r="G124" s="36"/>
      <c r="H124" s="36"/>
      <c r="I124" s="36"/>
      <c r="J124" s="36"/>
      <c r="K124" s="50"/>
      <c r="L124" s="50"/>
      <c r="M124" s="50"/>
      <c r="N124" s="50"/>
    </row>
    <row r="125" spans="2:14" ht="15.75" thickBot="1">
      <c r="B125" s="217" t="s">
        <v>76</v>
      </c>
      <c r="C125" s="217"/>
      <c r="D125" s="217"/>
      <c r="E125" s="31">
        <f>E123-E124</f>
        <v>300</v>
      </c>
      <c r="G125" s="36"/>
      <c r="H125" s="36"/>
      <c r="I125" s="25">
        <f>E125</f>
        <v>300</v>
      </c>
      <c r="J125" s="25">
        <f>E125</f>
        <v>300</v>
      </c>
      <c r="K125" s="50"/>
      <c r="L125" s="50"/>
      <c r="M125" s="50"/>
      <c r="N125" s="50"/>
    </row>
    <row r="126" spans="2:14" ht="15.75" thickTop="1">
      <c r="B126" s="213" t="s">
        <v>82</v>
      </c>
      <c r="C126" s="213"/>
      <c r="D126" s="213"/>
      <c r="E126" s="213"/>
      <c r="G126" s="36"/>
      <c r="H126" s="36"/>
      <c r="I126" s="36"/>
      <c r="J126" s="36"/>
      <c r="K126" s="50"/>
      <c r="L126" s="50"/>
      <c r="M126" s="50"/>
      <c r="N126" s="50"/>
    </row>
    <row r="127" spans="7:14" ht="15">
      <c r="G127" s="36"/>
      <c r="H127" s="36"/>
      <c r="I127" s="36"/>
      <c r="J127" s="36"/>
      <c r="K127" s="50"/>
      <c r="L127" s="50"/>
      <c r="M127" s="50"/>
      <c r="N127" s="50"/>
    </row>
    <row r="128" spans="2:14" ht="49.5" customHeight="1">
      <c r="B128" s="214" t="s">
        <v>111</v>
      </c>
      <c r="C128" s="215"/>
      <c r="D128" s="215"/>
      <c r="E128" s="216"/>
      <c r="G128" s="36"/>
      <c r="H128" s="36"/>
      <c r="I128" s="36"/>
      <c r="J128" s="36"/>
      <c r="K128" s="50"/>
      <c r="L128" s="50"/>
      <c r="M128" s="50"/>
      <c r="N128" s="50"/>
    </row>
    <row r="129" spans="2:14" ht="15">
      <c r="B129" s="203" t="s">
        <v>102</v>
      </c>
      <c r="C129" s="203"/>
      <c r="D129" s="203"/>
      <c r="E129" s="25">
        <f>E49</f>
        <v>200</v>
      </c>
      <c r="G129" s="36"/>
      <c r="H129" s="36"/>
      <c r="I129" s="36"/>
      <c r="J129" s="36"/>
      <c r="K129" s="50"/>
      <c r="L129" s="50"/>
      <c r="M129" s="50"/>
      <c r="N129" s="50"/>
    </row>
    <row r="130" spans="2:14" ht="15">
      <c r="B130" s="203" t="s">
        <v>103</v>
      </c>
      <c r="C130" s="203"/>
      <c r="D130" s="203"/>
      <c r="E130" s="25">
        <f>J86</f>
        <v>100</v>
      </c>
      <c r="G130" s="36"/>
      <c r="H130" s="36"/>
      <c r="I130" s="36"/>
      <c r="J130" s="36"/>
      <c r="K130" s="50"/>
      <c r="L130" s="50"/>
      <c r="M130" s="50"/>
      <c r="N130" s="50"/>
    </row>
    <row r="131" spans="2:14" ht="15">
      <c r="B131" s="203" t="s">
        <v>109</v>
      </c>
      <c r="C131" s="203"/>
      <c r="D131" s="203"/>
      <c r="E131" s="25">
        <f>E125</f>
        <v>300</v>
      </c>
      <c r="G131" s="36"/>
      <c r="H131" s="36"/>
      <c r="I131" s="36"/>
      <c r="J131" s="36"/>
      <c r="K131" s="50"/>
      <c r="L131" s="50"/>
      <c r="M131" s="50"/>
      <c r="N131" s="50"/>
    </row>
    <row r="132" spans="2:14" ht="15">
      <c r="B132" s="203" t="s">
        <v>110</v>
      </c>
      <c r="C132" s="203"/>
      <c r="D132" s="203"/>
      <c r="E132" s="25">
        <f>SUM(E129:E131)</f>
        <v>600</v>
      </c>
      <c r="G132" s="36"/>
      <c r="H132" s="36"/>
      <c r="I132" s="36"/>
      <c r="J132" s="36"/>
      <c r="K132" s="50"/>
      <c r="L132" s="50"/>
      <c r="M132" s="50"/>
      <c r="N132" s="50"/>
    </row>
    <row r="133" spans="7:14" ht="15">
      <c r="G133" s="36"/>
      <c r="H133" s="36"/>
      <c r="I133" s="36"/>
      <c r="J133" s="36"/>
      <c r="K133" s="50"/>
      <c r="L133" s="50"/>
      <c r="M133" s="50"/>
      <c r="N133" s="50"/>
    </row>
    <row r="134" spans="7:14" ht="15.75" thickBot="1">
      <c r="G134" s="36"/>
      <c r="H134" s="36"/>
      <c r="I134" s="36"/>
      <c r="J134" s="36"/>
      <c r="K134" s="50"/>
      <c r="L134" s="50"/>
      <c r="M134" s="50"/>
      <c r="N134" s="50"/>
    </row>
    <row r="135" spans="1:14" ht="24" thickBot="1">
      <c r="A135" s="204" t="s">
        <v>112</v>
      </c>
      <c r="B135" s="205"/>
      <c r="C135" s="205"/>
      <c r="D135" s="205"/>
      <c r="E135" s="205"/>
      <c r="F135" s="206"/>
      <c r="G135" s="36"/>
      <c r="H135" s="36"/>
      <c r="I135" s="36"/>
      <c r="J135" s="36"/>
      <c r="K135" s="50"/>
      <c r="L135" s="50"/>
      <c r="M135" s="50"/>
      <c r="N135" s="50"/>
    </row>
    <row r="136" spans="7:14" ht="15.75" thickBot="1">
      <c r="G136" s="36"/>
      <c r="H136" s="36"/>
      <c r="I136" s="36"/>
      <c r="J136" s="36"/>
      <c r="K136" s="50"/>
      <c r="L136" s="50"/>
      <c r="M136" s="50"/>
      <c r="N136" s="50"/>
    </row>
    <row r="137" spans="2:14" ht="15.75" thickBot="1">
      <c r="B137" s="207" t="s">
        <v>115</v>
      </c>
      <c r="C137" s="208"/>
      <c r="D137" s="208"/>
      <c r="E137" s="209"/>
      <c r="G137" s="36"/>
      <c r="H137" s="36"/>
      <c r="I137" s="36"/>
      <c r="J137" s="36"/>
      <c r="K137" s="50"/>
      <c r="L137" s="50"/>
      <c r="M137" s="50"/>
      <c r="N137" s="50"/>
    </row>
    <row r="138" spans="2:14" ht="15">
      <c r="B138" s="210" t="s">
        <v>85</v>
      </c>
      <c r="C138" s="210"/>
      <c r="D138" s="210"/>
      <c r="E138" s="26">
        <f>E118</f>
        <v>3000</v>
      </c>
      <c r="G138" s="36"/>
      <c r="H138" s="36"/>
      <c r="I138" s="36"/>
      <c r="J138" s="36"/>
      <c r="K138" s="50"/>
      <c r="L138" s="50"/>
      <c r="M138" s="50"/>
      <c r="N138" s="50"/>
    </row>
    <row r="139" spans="2:14" ht="15.75" thickBot="1">
      <c r="B139" s="196" t="s">
        <v>72</v>
      </c>
      <c r="C139" s="197"/>
      <c r="D139" s="29">
        <v>0.2</v>
      </c>
      <c r="E139" s="30">
        <f>E138*D139</f>
        <v>600</v>
      </c>
      <c r="G139" s="36"/>
      <c r="H139" s="36"/>
      <c r="I139" s="36"/>
      <c r="J139" s="36"/>
      <c r="K139" s="50"/>
      <c r="L139" s="50"/>
      <c r="M139" s="50"/>
      <c r="N139" s="50"/>
    </row>
    <row r="140" spans="2:14" ht="15.75" thickBot="1">
      <c r="B140" s="211" t="s">
        <v>73</v>
      </c>
      <c r="C140" s="211"/>
      <c r="D140" s="211"/>
      <c r="E140" s="31">
        <f>SUM(E138:E139)</f>
        <v>3600</v>
      </c>
      <c r="G140" s="36"/>
      <c r="H140" s="36"/>
      <c r="I140" s="36"/>
      <c r="J140" s="36"/>
      <c r="K140" s="50"/>
      <c r="L140" s="50"/>
      <c r="M140" s="50"/>
      <c r="N140" s="50"/>
    </row>
    <row r="141" spans="7:14" ht="15.75" thickTop="1">
      <c r="G141" s="36"/>
      <c r="H141" s="36"/>
      <c r="I141" s="36"/>
      <c r="J141" s="36"/>
      <c r="K141" s="50"/>
      <c r="L141" s="50"/>
      <c r="M141" s="50"/>
      <c r="N141" s="50"/>
    </row>
    <row r="142" spans="2:14" ht="15">
      <c r="B142" t="s">
        <v>113</v>
      </c>
      <c r="D142" s="85">
        <f>E140</f>
        <v>3600</v>
      </c>
      <c r="G142" s="36"/>
      <c r="H142" s="36"/>
      <c r="I142" s="36"/>
      <c r="J142" s="36"/>
      <c r="K142" s="50"/>
      <c r="L142" s="50"/>
      <c r="M142" s="50"/>
      <c r="N142" s="50"/>
    </row>
    <row r="143" spans="2:14" ht="15">
      <c r="B143" t="s">
        <v>183</v>
      </c>
      <c r="G143" s="36"/>
      <c r="H143" s="36"/>
      <c r="I143" s="36"/>
      <c r="J143" s="36"/>
      <c r="K143" s="50"/>
      <c r="L143" s="50"/>
      <c r="M143" s="50"/>
      <c r="N143" s="50"/>
    </row>
    <row r="144" spans="2:14" ht="15">
      <c r="B144" s="212" t="s">
        <v>114</v>
      </c>
      <c r="C144" s="212"/>
      <c r="D144" s="212"/>
      <c r="E144" s="212"/>
      <c r="G144" s="36"/>
      <c r="H144" s="36"/>
      <c r="I144" s="36"/>
      <c r="J144" s="36"/>
      <c r="K144" s="50"/>
      <c r="L144" s="50"/>
      <c r="M144" s="50"/>
      <c r="N144" s="50"/>
    </row>
    <row r="145" spans="2:14" ht="15.75" thickBot="1">
      <c r="B145" s="86"/>
      <c r="C145" s="86"/>
      <c r="D145" s="86"/>
      <c r="E145" s="86"/>
      <c r="G145" s="36"/>
      <c r="H145" s="36"/>
      <c r="I145" s="36"/>
      <c r="J145" s="36"/>
      <c r="K145" s="50"/>
      <c r="L145" s="50"/>
      <c r="M145" s="50"/>
      <c r="N145" s="50"/>
    </row>
    <row r="146" spans="2:14" ht="21.75" thickBot="1">
      <c r="B146" s="198" t="s">
        <v>184</v>
      </c>
      <c r="C146" s="198"/>
      <c r="D146" s="198"/>
      <c r="E146" s="198"/>
      <c r="F146" s="199"/>
      <c r="G146" s="88">
        <f>SUM(G34:G144)</f>
        <v>1100</v>
      </c>
      <c r="H146" s="87"/>
      <c r="I146" s="36"/>
      <c r="J146" s="36"/>
      <c r="K146" s="50"/>
      <c r="L146" s="50"/>
      <c r="M146" s="50"/>
      <c r="N146" s="50"/>
    </row>
    <row r="147" spans="2:14" ht="21.75" thickBot="1">
      <c r="B147" s="198" t="s">
        <v>118</v>
      </c>
      <c r="C147" s="198"/>
      <c r="D147" s="198"/>
      <c r="E147" s="198"/>
      <c r="F147" s="198"/>
      <c r="G147" s="200"/>
      <c r="H147" s="88">
        <f>SUM(H34:H146)</f>
        <v>500</v>
      </c>
      <c r="I147" s="51"/>
      <c r="J147" s="36"/>
      <c r="K147" s="50"/>
      <c r="L147" s="50"/>
      <c r="M147" s="50"/>
      <c r="N147" s="50"/>
    </row>
    <row r="148" spans="2:14" ht="21.75" thickBot="1">
      <c r="B148" s="198" t="s">
        <v>119</v>
      </c>
      <c r="C148" s="198"/>
      <c r="D148" s="198"/>
      <c r="E148" s="198"/>
      <c r="F148" s="198"/>
      <c r="G148" s="198"/>
      <c r="H148" s="200"/>
      <c r="I148" s="88">
        <f>G146-H147</f>
        <v>600</v>
      </c>
      <c r="J148" s="51"/>
      <c r="K148" s="50"/>
      <c r="L148" s="50"/>
      <c r="M148" s="50"/>
      <c r="N148" s="50"/>
    </row>
    <row r="149" spans="2:14" ht="21.75" thickBot="1">
      <c r="B149" s="201" t="s">
        <v>120</v>
      </c>
      <c r="C149" s="201"/>
      <c r="D149" s="201"/>
      <c r="E149" s="201"/>
      <c r="F149" s="201"/>
      <c r="G149" s="201"/>
      <c r="H149" s="201"/>
      <c r="I149" s="202"/>
      <c r="J149" s="88">
        <f>SUM(J34:J147)</f>
        <v>600</v>
      </c>
      <c r="K149" s="50"/>
      <c r="L149" s="50"/>
      <c r="M149" s="50"/>
      <c r="N149" s="50"/>
    </row>
    <row r="150" spans="1:14" ht="1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</row>
    <row r="151" spans="1:14" ht="1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</row>
    <row r="152" spans="1:14" ht="1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</row>
    <row r="153" spans="1:14" ht="1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</row>
    <row r="154" spans="1:14" ht="1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</row>
    <row r="155" spans="1:14" ht="1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</row>
    <row r="156" spans="1:14" ht="1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</row>
    <row r="157" spans="1:14" ht="1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</row>
    <row r="158" spans="1:14" ht="1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</row>
    <row r="159" spans="1:14" ht="1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</row>
    <row r="160" spans="1:14" ht="1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</row>
    <row r="161" spans="1:14" ht="1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</row>
  </sheetData>
  <sheetProtection/>
  <mergeCells count="92">
    <mergeCell ref="A14:H14"/>
    <mergeCell ref="A15:H15"/>
    <mergeCell ref="A30:J30"/>
    <mergeCell ref="A1:H1"/>
    <mergeCell ref="A6:H6"/>
    <mergeCell ref="A4:H4"/>
    <mergeCell ref="A9:H9"/>
    <mergeCell ref="A10:H10"/>
    <mergeCell ref="A13:H13"/>
    <mergeCell ref="A23:D24"/>
    <mergeCell ref="A26:D27"/>
    <mergeCell ref="A17:H17"/>
    <mergeCell ref="B84:D84"/>
    <mergeCell ref="B85:D85"/>
    <mergeCell ref="A67:F70"/>
    <mergeCell ref="A71:F71"/>
    <mergeCell ref="B72:E72"/>
    <mergeCell ref="B74:C74"/>
    <mergeCell ref="B73:D73"/>
    <mergeCell ref="B75:D75"/>
    <mergeCell ref="B86:D86"/>
    <mergeCell ref="B87:E87"/>
    <mergeCell ref="B51:E53"/>
    <mergeCell ref="A25:D25"/>
    <mergeCell ref="A66:B66"/>
    <mergeCell ref="B77:E77"/>
    <mergeCell ref="B78:E78"/>
    <mergeCell ref="B79:D79"/>
    <mergeCell ref="B81:D81"/>
    <mergeCell ref="B83:E83"/>
    <mergeCell ref="A55:F55"/>
    <mergeCell ref="B50:E50"/>
    <mergeCell ref="B57:E57"/>
    <mergeCell ref="B58:D58"/>
    <mergeCell ref="B60:D60"/>
    <mergeCell ref="A62:F65"/>
    <mergeCell ref="B49:D49"/>
    <mergeCell ref="B47:D47"/>
    <mergeCell ref="B48:D48"/>
    <mergeCell ref="B45:E45"/>
    <mergeCell ref="B40:E40"/>
    <mergeCell ref="A32:F32"/>
    <mergeCell ref="A3:G3"/>
    <mergeCell ref="B41:D41"/>
    <mergeCell ref="B43:D43"/>
    <mergeCell ref="B39:E39"/>
    <mergeCell ref="A33:F33"/>
    <mergeCell ref="G32:J32"/>
    <mergeCell ref="A19:D19"/>
    <mergeCell ref="A22:D22"/>
    <mergeCell ref="A28:D28"/>
    <mergeCell ref="A20:D21"/>
    <mergeCell ref="B89:E89"/>
    <mergeCell ref="B90:D90"/>
    <mergeCell ref="B91:D91"/>
    <mergeCell ref="B92:D92"/>
    <mergeCell ref="A94:F94"/>
    <mergeCell ref="B96:E96"/>
    <mergeCell ref="B97:D97"/>
    <mergeCell ref="B99:D99"/>
    <mergeCell ref="A101:F104"/>
    <mergeCell ref="A105:B105"/>
    <mergeCell ref="A106:F109"/>
    <mergeCell ref="A110:F110"/>
    <mergeCell ref="B111:E111"/>
    <mergeCell ref="B112:D112"/>
    <mergeCell ref="B113:C113"/>
    <mergeCell ref="B114:D114"/>
    <mergeCell ref="B116:E116"/>
    <mergeCell ref="B117:E117"/>
    <mergeCell ref="B118:D118"/>
    <mergeCell ref="B120:D120"/>
    <mergeCell ref="B122:E122"/>
    <mergeCell ref="B123:D123"/>
    <mergeCell ref="B124:D124"/>
    <mergeCell ref="B125:D125"/>
    <mergeCell ref="B144:E144"/>
    <mergeCell ref="B126:E126"/>
    <mergeCell ref="B128:E128"/>
    <mergeCell ref="B129:D129"/>
    <mergeCell ref="B130:D130"/>
    <mergeCell ref="B131:D131"/>
    <mergeCell ref="B139:C139"/>
    <mergeCell ref="B146:F146"/>
    <mergeCell ref="B147:G147"/>
    <mergeCell ref="B148:H148"/>
    <mergeCell ref="B149:I149"/>
    <mergeCell ref="B132:D132"/>
    <mergeCell ref="A135:F135"/>
    <mergeCell ref="B137:E137"/>
    <mergeCell ref="B138:D138"/>
    <mergeCell ref="B140:D14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2"/>
  <headerFooter>
    <oddFooter>&amp;CErstellt von Eibensteiner  Roman &amp;D</oddFooter>
  </headerFooter>
  <rowBreaks count="2" manualBreakCount="2">
    <brk id="29" max="255" man="1"/>
    <brk id="9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7">
      <selection activeCell="I23" sqref="I23"/>
    </sheetView>
  </sheetViews>
  <sheetFormatPr defaultColWidth="11.421875" defaultRowHeight="15"/>
  <cols>
    <col min="1" max="1" width="14.57421875" style="0" customWidth="1"/>
  </cols>
  <sheetData>
    <row r="1" spans="1:15" ht="21.75" thickBot="1">
      <c r="A1" s="277" t="s">
        <v>91</v>
      </c>
      <c r="B1" s="278"/>
      <c r="C1" s="278"/>
      <c r="D1" s="278"/>
      <c r="E1" s="278"/>
      <c r="F1" s="278"/>
      <c r="G1" s="278"/>
      <c r="H1" s="279"/>
      <c r="I1" s="50"/>
      <c r="J1" s="50"/>
      <c r="K1" s="50"/>
      <c r="L1" s="50"/>
      <c r="M1" s="50"/>
      <c r="N1" s="50"/>
      <c r="O1" s="50"/>
    </row>
    <row r="2" spans="1:15" ht="15">
      <c r="A2" s="45"/>
      <c r="B2" s="45"/>
      <c r="C2" s="45"/>
      <c r="D2" s="45"/>
      <c r="E2" s="45"/>
      <c r="F2" s="45"/>
      <c r="G2" s="45"/>
      <c r="H2" s="45"/>
      <c r="I2" s="50"/>
      <c r="J2" s="50"/>
      <c r="K2" s="50"/>
      <c r="L2" s="50"/>
      <c r="M2" s="50"/>
      <c r="N2" s="50"/>
      <c r="O2" s="50"/>
    </row>
    <row r="3" spans="1:15" ht="15.75">
      <c r="A3" s="56" t="s">
        <v>121</v>
      </c>
      <c r="B3" s="45"/>
      <c r="C3" s="45"/>
      <c r="D3" s="45"/>
      <c r="E3" s="45"/>
      <c r="F3" s="45"/>
      <c r="G3" s="45"/>
      <c r="H3" s="45"/>
      <c r="I3" s="50"/>
      <c r="J3" s="50"/>
      <c r="K3" s="50"/>
      <c r="L3" s="50"/>
      <c r="M3" s="50"/>
      <c r="N3" s="50"/>
      <c r="O3" s="50"/>
    </row>
    <row r="4" spans="1:15" ht="15.75" thickBot="1">
      <c r="A4" s="45"/>
      <c r="B4" s="45"/>
      <c r="C4" s="45"/>
      <c r="D4" s="45"/>
      <c r="E4" s="45"/>
      <c r="F4" s="45"/>
      <c r="G4" s="45"/>
      <c r="H4" s="45"/>
      <c r="I4" s="50"/>
      <c r="J4" s="50"/>
      <c r="K4" s="50"/>
      <c r="L4" s="50"/>
      <c r="M4" s="50"/>
      <c r="N4" s="50"/>
      <c r="O4" s="50"/>
    </row>
    <row r="5" spans="1:15" ht="19.5" thickBot="1">
      <c r="A5" s="268" t="s">
        <v>124</v>
      </c>
      <c r="B5" s="269"/>
      <c r="C5" s="269"/>
      <c r="D5" s="269"/>
      <c r="E5" s="269"/>
      <c r="F5" s="269"/>
      <c r="G5" s="269"/>
      <c r="H5" s="270"/>
      <c r="I5" s="50"/>
      <c r="J5" s="50"/>
      <c r="K5" s="50"/>
      <c r="L5" s="50"/>
      <c r="M5" s="50"/>
      <c r="N5" s="50"/>
      <c r="O5" s="50"/>
    </row>
    <row r="6" spans="1:15" ht="31.5" customHeight="1">
      <c r="A6" s="274" t="s">
        <v>122</v>
      </c>
      <c r="B6" s="274"/>
      <c r="C6" s="274"/>
      <c r="D6" s="274"/>
      <c r="E6" s="274"/>
      <c r="F6" s="274"/>
      <c r="G6" s="274"/>
      <c r="H6" s="274"/>
      <c r="I6" s="50"/>
      <c r="J6" s="50"/>
      <c r="K6" s="50"/>
      <c r="L6" s="50"/>
      <c r="M6" s="50"/>
      <c r="N6" s="50"/>
      <c r="O6" s="50"/>
    </row>
    <row r="7" spans="1:15" ht="15">
      <c r="A7" s="45" t="s">
        <v>123</v>
      </c>
      <c r="B7" s="45"/>
      <c r="C7" s="45"/>
      <c r="D7" s="45"/>
      <c r="E7" s="45"/>
      <c r="F7" s="45"/>
      <c r="G7" s="45"/>
      <c r="H7" s="45"/>
      <c r="I7" s="50"/>
      <c r="J7" s="50"/>
      <c r="K7" s="50"/>
      <c r="L7" s="50"/>
      <c r="M7" s="50"/>
      <c r="N7" s="50"/>
      <c r="O7" s="50"/>
    </row>
    <row r="8" spans="1:15" ht="15">
      <c r="A8" s="45" t="s">
        <v>125</v>
      </c>
      <c r="B8" s="45"/>
      <c r="C8" s="45"/>
      <c r="D8" s="45"/>
      <c r="E8" s="45"/>
      <c r="F8" s="45"/>
      <c r="G8" s="45"/>
      <c r="H8" s="45"/>
      <c r="I8" s="50"/>
      <c r="J8" s="50"/>
      <c r="K8" s="50"/>
      <c r="L8" s="50"/>
      <c r="M8" s="50"/>
      <c r="N8" s="50"/>
      <c r="O8" s="50"/>
    </row>
    <row r="9" spans="1:15" ht="15">
      <c r="A9" s="45"/>
      <c r="B9" s="45"/>
      <c r="C9" s="45"/>
      <c r="D9" s="45"/>
      <c r="E9" s="45"/>
      <c r="F9" s="45"/>
      <c r="G9" s="45"/>
      <c r="H9" s="45"/>
      <c r="I9" s="50"/>
      <c r="J9" s="50"/>
      <c r="K9" s="50"/>
      <c r="L9" s="50"/>
      <c r="M9" s="50"/>
      <c r="N9" s="50"/>
      <c r="O9" s="50"/>
    </row>
    <row r="10" spans="1:15" ht="15">
      <c r="A10" s="45" t="s">
        <v>126</v>
      </c>
      <c r="B10" s="45"/>
      <c r="C10" s="45"/>
      <c r="D10" s="45"/>
      <c r="E10" s="45"/>
      <c r="F10" s="45"/>
      <c r="G10" s="45"/>
      <c r="H10" s="45"/>
      <c r="I10" s="50"/>
      <c r="J10" s="50"/>
      <c r="K10" s="50"/>
      <c r="L10" s="50"/>
      <c r="M10" s="50"/>
      <c r="N10" s="50"/>
      <c r="O10" s="50"/>
    </row>
    <row r="11" spans="1:15" ht="15">
      <c r="A11" s="45" t="s">
        <v>127</v>
      </c>
      <c r="B11" s="45"/>
      <c r="C11" s="45"/>
      <c r="D11" s="45"/>
      <c r="E11" s="45"/>
      <c r="F11" s="45"/>
      <c r="G11" s="45"/>
      <c r="H11" s="45"/>
      <c r="I11" s="50"/>
      <c r="J11" s="50"/>
      <c r="K11" s="50"/>
      <c r="L11" s="50"/>
      <c r="M11" s="50"/>
      <c r="N11" s="50"/>
      <c r="O11" s="50"/>
    </row>
    <row r="12" spans="1:15" ht="15">
      <c r="A12" s="45"/>
      <c r="B12" s="45"/>
      <c r="C12" s="45"/>
      <c r="D12" s="45"/>
      <c r="E12" s="45"/>
      <c r="F12" s="45"/>
      <c r="G12" s="45"/>
      <c r="H12" s="45"/>
      <c r="I12" s="50"/>
      <c r="J12" s="50"/>
      <c r="K12" s="50"/>
      <c r="L12" s="50"/>
      <c r="M12" s="50"/>
      <c r="N12" s="50"/>
      <c r="O12" s="50"/>
    </row>
    <row r="13" spans="1:15" ht="15">
      <c r="A13" s="284" t="s">
        <v>85</v>
      </c>
      <c r="B13" s="284"/>
      <c r="C13" s="90">
        <f>'2.1 Das Modell'!E58</f>
        <v>1000</v>
      </c>
      <c r="D13" s="45"/>
      <c r="E13" s="45"/>
      <c r="F13" s="45"/>
      <c r="G13" s="45"/>
      <c r="H13" s="45"/>
      <c r="I13" s="50"/>
      <c r="J13" s="50"/>
      <c r="K13" s="50"/>
      <c r="L13" s="50"/>
      <c r="M13" s="50"/>
      <c r="N13" s="50"/>
      <c r="O13" s="50"/>
    </row>
    <row r="14" spans="1:15" ht="15.75" thickBot="1">
      <c r="A14" s="285" t="s">
        <v>71</v>
      </c>
      <c r="B14" s="285"/>
      <c r="C14" s="130">
        <f>'2.1 Das Modell'!E79</f>
        <v>1500</v>
      </c>
      <c r="D14" s="45"/>
      <c r="E14" s="45"/>
      <c r="F14" s="45"/>
      <c r="G14" s="45"/>
      <c r="H14" s="45"/>
      <c r="I14" s="50"/>
      <c r="J14" s="50"/>
      <c r="K14" s="50"/>
      <c r="L14" s="50"/>
      <c r="M14" s="50"/>
      <c r="N14" s="50"/>
      <c r="O14" s="50"/>
    </row>
    <row r="15" spans="1:15" ht="16.5" thickBot="1">
      <c r="A15" s="283" t="s">
        <v>128</v>
      </c>
      <c r="B15" s="283"/>
      <c r="C15" s="131">
        <f>C14-C13</f>
        <v>500</v>
      </c>
      <c r="D15" s="45" t="s">
        <v>129</v>
      </c>
      <c r="E15" s="45"/>
      <c r="F15" s="45"/>
      <c r="G15" s="45"/>
      <c r="H15" s="45"/>
      <c r="I15" s="50"/>
      <c r="J15" s="50"/>
      <c r="K15" s="50"/>
      <c r="L15" s="50"/>
      <c r="M15" s="50"/>
      <c r="N15" s="50"/>
      <c r="O15" s="50"/>
    </row>
    <row r="16" spans="1:15" ht="16.5" thickBot="1" thickTop="1">
      <c r="A16" s="45"/>
      <c r="B16" s="45"/>
      <c r="C16" s="45"/>
      <c r="D16" s="45"/>
      <c r="E16" s="45"/>
      <c r="F16" s="45"/>
      <c r="G16" s="45"/>
      <c r="H16" s="45"/>
      <c r="I16" s="50"/>
      <c r="J16" s="50"/>
      <c r="K16" s="50"/>
      <c r="L16" s="50"/>
      <c r="M16" s="50"/>
      <c r="N16" s="50"/>
      <c r="O16" s="50"/>
    </row>
    <row r="17" spans="1:15" ht="48.75" customHeight="1" thickBot="1">
      <c r="A17" s="271" t="s">
        <v>130</v>
      </c>
      <c r="B17" s="272"/>
      <c r="C17" s="132">
        <f>'2.1 Das Modell'!E86</f>
        <v>100</v>
      </c>
      <c r="D17" s="273" t="s">
        <v>131</v>
      </c>
      <c r="E17" s="274"/>
      <c r="F17" s="274"/>
      <c r="G17" s="274"/>
      <c r="H17" s="274"/>
      <c r="I17" s="50"/>
      <c r="J17" s="50"/>
      <c r="K17" s="50"/>
      <c r="L17" s="50"/>
      <c r="M17" s="50"/>
      <c r="N17" s="50"/>
      <c r="O17" s="50"/>
    </row>
    <row r="18" spans="1:15" ht="15.75" thickTop="1">
      <c r="A18" s="45"/>
      <c r="B18" s="45"/>
      <c r="C18" s="45"/>
      <c r="D18" s="45"/>
      <c r="E18" s="45"/>
      <c r="F18" s="45"/>
      <c r="G18" s="45"/>
      <c r="H18" s="45"/>
      <c r="I18" s="50"/>
      <c r="J18" s="50"/>
      <c r="K18" s="50"/>
      <c r="L18" s="50"/>
      <c r="M18" s="50"/>
      <c r="N18" s="50"/>
      <c r="O18" s="50"/>
    </row>
    <row r="19" spans="1:15" ht="15">
      <c r="A19" s="45" t="s">
        <v>132</v>
      </c>
      <c r="B19" s="45"/>
      <c r="C19" s="45"/>
      <c r="D19" s="45"/>
      <c r="E19" s="45"/>
      <c r="F19" s="45"/>
      <c r="G19" s="45"/>
      <c r="H19" s="45"/>
      <c r="I19" s="50"/>
      <c r="J19" s="50"/>
      <c r="K19" s="50"/>
      <c r="L19" s="50"/>
      <c r="M19" s="50"/>
      <c r="N19" s="50"/>
      <c r="O19" s="50"/>
    </row>
    <row r="20" spans="1:15" ht="15">
      <c r="A20" s="45"/>
      <c r="B20" s="45"/>
      <c r="C20" s="45"/>
      <c r="D20" s="45"/>
      <c r="E20" s="45"/>
      <c r="F20" s="45"/>
      <c r="G20" s="45"/>
      <c r="H20" s="45"/>
      <c r="I20" s="50"/>
      <c r="J20" s="50"/>
      <c r="K20" s="50"/>
      <c r="L20" s="50"/>
      <c r="M20" s="50"/>
      <c r="N20" s="50"/>
      <c r="O20" s="50"/>
    </row>
    <row r="21" spans="1:15" ht="15">
      <c r="A21" s="133" t="s">
        <v>133</v>
      </c>
      <c r="B21" s="90">
        <f>C17</f>
        <v>100</v>
      </c>
      <c r="C21" s="45"/>
      <c r="D21" s="45"/>
      <c r="E21" s="45"/>
      <c r="F21" s="45"/>
      <c r="G21" s="45"/>
      <c r="H21" s="45"/>
      <c r="I21" s="50"/>
      <c r="J21" s="50"/>
      <c r="K21" s="50"/>
      <c r="L21" s="50"/>
      <c r="M21" s="50"/>
      <c r="N21" s="50"/>
      <c r="O21" s="50"/>
    </row>
    <row r="22" spans="1:15" ht="15.75" thickBot="1">
      <c r="A22" s="134" t="s">
        <v>128</v>
      </c>
      <c r="B22" s="130">
        <f>C15</f>
        <v>500</v>
      </c>
      <c r="C22" s="45"/>
      <c r="D22" s="45"/>
      <c r="E22" s="45"/>
      <c r="F22" s="45"/>
      <c r="G22" s="45"/>
      <c r="H22" s="45"/>
      <c r="I22" s="50"/>
      <c r="J22" s="50"/>
      <c r="K22" s="50"/>
      <c r="L22" s="50"/>
      <c r="M22" s="50"/>
      <c r="N22" s="50"/>
      <c r="O22" s="50"/>
    </row>
    <row r="23" spans="1:15" ht="30.75" thickBot="1">
      <c r="A23" s="135" t="s">
        <v>134</v>
      </c>
      <c r="B23" s="136">
        <f>B21/B22</f>
        <v>0.2</v>
      </c>
      <c r="C23" s="45"/>
      <c r="D23" s="45"/>
      <c r="E23" s="45"/>
      <c r="F23" s="45"/>
      <c r="G23" s="45"/>
      <c r="H23" s="45"/>
      <c r="I23" s="50"/>
      <c r="J23" s="50"/>
      <c r="K23" s="50"/>
      <c r="L23" s="50"/>
      <c r="M23" s="50"/>
      <c r="N23" s="50"/>
      <c r="O23" s="50"/>
    </row>
    <row r="24" spans="1:15" ht="48" customHeight="1" thickTop="1">
      <c r="A24" s="275" t="s">
        <v>135</v>
      </c>
      <c r="B24" s="275"/>
      <c r="C24" s="276"/>
      <c r="D24" s="276"/>
      <c r="E24" s="276"/>
      <c r="F24" s="276"/>
      <c r="G24" s="276"/>
      <c r="H24" s="276"/>
      <c r="I24" s="50"/>
      <c r="J24" s="50"/>
      <c r="K24" s="50"/>
      <c r="L24" s="50"/>
      <c r="M24" s="50"/>
      <c r="N24" s="50"/>
      <c r="O24" s="50"/>
    </row>
    <row r="25" spans="1:15" ht="15.75" thickBot="1">
      <c r="A25" s="45"/>
      <c r="B25" s="45"/>
      <c r="C25" s="45"/>
      <c r="D25" s="45"/>
      <c r="E25" s="45"/>
      <c r="F25" s="45"/>
      <c r="G25" s="45"/>
      <c r="H25" s="45"/>
      <c r="I25" s="50"/>
      <c r="J25" s="50"/>
      <c r="K25" s="50"/>
      <c r="L25" s="50"/>
      <c r="M25" s="50"/>
      <c r="N25" s="50"/>
      <c r="O25" s="50"/>
    </row>
    <row r="26" spans="1:15" ht="19.5" thickBot="1">
      <c r="A26" s="268" t="s">
        <v>136</v>
      </c>
      <c r="B26" s="269"/>
      <c r="C26" s="269"/>
      <c r="D26" s="269"/>
      <c r="E26" s="269"/>
      <c r="F26" s="269"/>
      <c r="G26" s="269"/>
      <c r="H26" s="270"/>
      <c r="I26" s="50"/>
      <c r="J26" s="50"/>
      <c r="K26" s="50"/>
      <c r="L26" s="50"/>
      <c r="M26" s="50"/>
      <c r="N26" s="50"/>
      <c r="O26" s="50"/>
    </row>
    <row r="27" spans="1:15" ht="41.25" customHeight="1" thickBot="1">
      <c r="A27" s="280" t="s">
        <v>139</v>
      </c>
      <c r="B27" s="281"/>
      <c r="C27" s="281"/>
      <c r="D27" s="281"/>
      <c r="E27" s="281"/>
      <c r="F27" s="281"/>
      <c r="G27" s="281"/>
      <c r="H27" s="282"/>
      <c r="I27" s="50"/>
      <c r="J27" s="50"/>
      <c r="K27" s="50"/>
      <c r="L27" s="50"/>
      <c r="M27" s="50"/>
      <c r="N27" s="50"/>
      <c r="O27" s="50"/>
    </row>
    <row r="28" spans="1:15" ht="15">
      <c r="A28" s="45"/>
      <c r="B28" s="45"/>
      <c r="C28" s="45"/>
      <c r="D28" s="45"/>
      <c r="E28" s="45"/>
      <c r="F28" s="45"/>
      <c r="G28" s="45"/>
      <c r="H28" s="45"/>
      <c r="I28" s="50"/>
      <c r="J28" s="50"/>
      <c r="K28" s="50"/>
      <c r="L28" s="50"/>
      <c r="M28" s="50"/>
      <c r="N28" s="50"/>
      <c r="O28" s="50"/>
    </row>
    <row r="29" spans="1:15" ht="47.25" customHeight="1">
      <c r="A29" s="235" t="s">
        <v>137</v>
      </c>
      <c r="B29" s="235"/>
      <c r="C29" s="235"/>
      <c r="D29" s="235"/>
      <c r="E29" s="235"/>
      <c r="F29" s="235"/>
      <c r="G29" s="235"/>
      <c r="H29" s="235"/>
      <c r="I29" s="50"/>
      <c r="J29" s="50"/>
      <c r="K29" s="50"/>
      <c r="L29" s="50"/>
      <c r="M29" s="50"/>
      <c r="N29" s="50"/>
      <c r="O29" s="50"/>
    </row>
    <row r="30" spans="1:15" ht="15.75" thickBot="1">
      <c r="A30" s="45"/>
      <c r="B30" s="45"/>
      <c r="C30" s="45"/>
      <c r="D30" s="45"/>
      <c r="E30" s="45"/>
      <c r="F30" s="45"/>
      <c r="G30" s="45"/>
      <c r="H30" s="45"/>
      <c r="I30" s="50"/>
      <c r="J30" s="50"/>
      <c r="K30" s="50"/>
      <c r="L30" s="50"/>
      <c r="M30" s="50"/>
      <c r="N30" s="50"/>
      <c r="O30" s="50"/>
    </row>
    <row r="31" spans="1:15" ht="19.5" thickBot="1">
      <c r="A31" s="268" t="s">
        <v>138</v>
      </c>
      <c r="B31" s="269"/>
      <c r="C31" s="269"/>
      <c r="D31" s="269"/>
      <c r="E31" s="269"/>
      <c r="F31" s="269"/>
      <c r="G31" s="269"/>
      <c r="H31" s="270"/>
      <c r="I31" s="50"/>
      <c r="J31" s="50"/>
      <c r="K31" s="50"/>
      <c r="L31" s="50"/>
      <c r="M31" s="50"/>
      <c r="N31" s="50"/>
      <c r="O31" s="50"/>
    </row>
    <row r="32" spans="1:15" ht="15">
      <c r="A32" s="45"/>
      <c r="B32" s="45"/>
      <c r="C32" s="45"/>
      <c r="D32" s="45"/>
      <c r="E32" s="45"/>
      <c r="F32" s="45"/>
      <c r="G32" s="45"/>
      <c r="H32" s="45"/>
      <c r="I32" s="50"/>
      <c r="J32" s="50"/>
      <c r="K32" s="50"/>
      <c r="L32" s="50"/>
      <c r="M32" s="50"/>
      <c r="N32" s="50"/>
      <c r="O32" s="50"/>
    </row>
    <row r="33" spans="1:15" ht="52.5" customHeight="1">
      <c r="A33" s="235" t="s">
        <v>140</v>
      </c>
      <c r="B33" s="235"/>
      <c r="C33" s="235"/>
      <c r="D33" s="235"/>
      <c r="E33" s="235"/>
      <c r="F33" s="235"/>
      <c r="G33" s="235"/>
      <c r="H33" s="235"/>
      <c r="I33" s="50"/>
      <c r="J33" s="50"/>
      <c r="K33" s="50"/>
      <c r="L33" s="50"/>
      <c r="M33" s="50"/>
      <c r="N33" s="50"/>
      <c r="O33" s="50"/>
    </row>
    <row r="34" spans="1:15" ht="15.75" thickBot="1">
      <c r="A34" s="45"/>
      <c r="B34" s="45"/>
      <c r="C34" s="45"/>
      <c r="D34" s="45"/>
      <c r="E34" s="45"/>
      <c r="F34" s="45"/>
      <c r="G34" s="45"/>
      <c r="H34" s="45"/>
      <c r="I34" s="50"/>
      <c r="J34" s="50"/>
      <c r="K34" s="50"/>
      <c r="L34" s="50"/>
      <c r="M34" s="50"/>
      <c r="N34" s="50"/>
      <c r="O34" s="50"/>
    </row>
    <row r="35" spans="1:15" ht="19.5" thickBot="1">
      <c r="A35" s="268" t="s">
        <v>141</v>
      </c>
      <c r="B35" s="269"/>
      <c r="C35" s="269"/>
      <c r="D35" s="269"/>
      <c r="E35" s="269"/>
      <c r="F35" s="269"/>
      <c r="G35" s="269"/>
      <c r="H35" s="270"/>
      <c r="I35" s="50"/>
      <c r="J35" s="50"/>
      <c r="K35" s="50"/>
      <c r="L35" s="50"/>
      <c r="M35" s="50"/>
      <c r="N35" s="50"/>
      <c r="O35" s="50"/>
    </row>
    <row r="36" spans="1:15" ht="15">
      <c r="A36" s="45"/>
      <c r="B36" s="45"/>
      <c r="C36" s="45"/>
      <c r="D36" s="45"/>
      <c r="E36" s="45"/>
      <c r="F36" s="45"/>
      <c r="G36" s="45"/>
      <c r="H36" s="45"/>
      <c r="I36" s="50"/>
      <c r="J36" s="50"/>
      <c r="K36" s="50"/>
      <c r="L36" s="50"/>
      <c r="M36" s="50"/>
      <c r="N36" s="50"/>
      <c r="O36" s="50"/>
    </row>
    <row r="37" spans="1:15" ht="15">
      <c r="A37" s="45" t="s">
        <v>142</v>
      </c>
      <c r="B37" s="45"/>
      <c r="C37" s="45"/>
      <c r="D37" s="45"/>
      <c r="E37" s="45"/>
      <c r="F37" s="45"/>
      <c r="G37" s="45"/>
      <c r="H37" s="45"/>
      <c r="I37" s="50"/>
      <c r="J37" s="50"/>
      <c r="K37" s="50"/>
      <c r="L37" s="50"/>
      <c r="M37" s="50"/>
      <c r="N37" s="50"/>
      <c r="O37" s="50"/>
    </row>
    <row r="38" spans="1:15" ht="15">
      <c r="A38" s="45" t="s">
        <v>143</v>
      </c>
      <c r="B38" s="45"/>
      <c r="C38" s="45"/>
      <c r="D38" s="45"/>
      <c r="E38" s="45"/>
      <c r="F38" s="45"/>
      <c r="G38" s="45"/>
      <c r="H38" s="45"/>
      <c r="I38" s="50"/>
      <c r="J38" s="50"/>
      <c r="K38" s="50"/>
      <c r="L38" s="50"/>
      <c r="M38" s="50"/>
      <c r="N38" s="50"/>
      <c r="O38" s="50"/>
    </row>
    <row r="39" spans="1:15" ht="32.25" customHeight="1">
      <c r="A39" s="235" t="s">
        <v>185</v>
      </c>
      <c r="B39" s="235"/>
      <c r="C39" s="235"/>
      <c r="D39" s="235"/>
      <c r="E39" s="235"/>
      <c r="F39" s="235"/>
      <c r="G39" s="235"/>
      <c r="H39" s="235"/>
      <c r="I39" s="50"/>
      <c r="J39" s="50"/>
      <c r="K39" s="50"/>
      <c r="L39" s="50"/>
      <c r="M39" s="50"/>
      <c r="N39" s="50"/>
      <c r="O39" s="50"/>
    </row>
    <row r="40" spans="1:15" ht="15.75" thickBot="1">
      <c r="A40" s="45"/>
      <c r="B40" s="45"/>
      <c r="C40" s="45"/>
      <c r="D40" s="45"/>
      <c r="E40" s="45"/>
      <c r="F40" s="45"/>
      <c r="G40" s="45"/>
      <c r="H40" s="45"/>
      <c r="I40" s="50"/>
      <c r="J40" s="50"/>
      <c r="K40" s="50"/>
      <c r="L40" s="50"/>
      <c r="M40" s="50"/>
      <c r="N40" s="50"/>
      <c r="O40" s="50"/>
    </row>
    <row r="41" spans="1:15" ht="19.5" thickBot="1">
      <c r="A41" s="268" t="s">
        <v>144</v>
      </c>
      <c r="B41" s="269"/>
      <c r="C41" s="269"/>
      <c r="D41" s="269"/>
      <c r="E41" s="269"/>
      <c r="F41" s="269"/>
      <c r="G41" s="269"/>
      <c r="H41" s="270"/>
      <c r="I41" s="50"/>
      <c r="J41" s="50"/>
      <c r="K41" s="50"/>
      <c r="L41" s="50"/>
      <c r="M41" s="50"/>
      <c r="N41" s="50"/>
      <c r="O41" s="50"/>
    </row>
    <row r="42" spans="1:15" ht="15">
      <c r="A42" s="45"/>
      <c r="B42" s="45"/>
      <c r="C42" s="45"/>
      <c r="D42" s="45"/>
      <c r="E42" s="45"/>
      <c r="F42" s="45"/>
      <c r="G42" s="45"/>
      <c r="H42" s="45"/>
      <c r="I42" s="50"/>
      <c r="J42" s="50"/>
      <c r="K42" s="50"/>
      <c r="L42" s="50"/>
      <c r="M42" s="50"/>
      <c r="N42" s="50"/>
      <c r="O42" s="50"/>
    </row>
    <row r="43" spans="1:15" ht="43.5" customHeight="1">
      <c r="A43" s="235" t="s">
        <v>145</v>
      </c>
      <c r="B43" s="235"/>
      <c r="C43" s="235"/>
      <c r="D43" s="235"/>
      <c r="E43" s="235"/>
      <c r="F43" s="235"/>
      <c r="G43" s="235"/>
      <c r="H43" s="235"/>
      <c r="I43" s="50"/>
      <c r="J43" s="50"/>
      <c r="K43" s="50"/>
      <c r="L43" s="50"/>
      <c r="M43" s="50"/>
      <c r="N43" s="50"/>
      <c r="O43" s="50"/>
    </row>
    <row r="44" spans="1:15" ht="15">
      <c r="A44" s="45"/>
      <c r="B44" s="45"/>
      <c r="C44" s="45"/>
      <c r="D44" s="45"/>
      <c r="E44" s="45"/>
      <c r="F44" s="45"/>
      <c r="G44" s="45"/>
      <c r="H44" s="45"/>
      <c r="I44" s="50"/>
      <c r="J44" s="50"/>
      <c r="K44" s="50"/>
      <c r="L44" s="50"/>
      <c r="M44" s="50"/>
      <c r="N44" s="50"/>
      <c r="O44" s="50"/>
    </row>
    <row r="45" spans="1:15" ht="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1:15" ht="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5" ht="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1:15" ht="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1:15" ht="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1:15" ht="1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1:15" ht="1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1:15" ht="1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1:15" ht="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</sheetData>
  <sheetProtection/>
  <mergeCells count="18">
    <mergeCell ref="A5:H5"/>
    <mergeCell ref="A1:H1"/>
    <mergeCell ref="A27:H27"/>
    <mergeCell ref="A26:H26"/>
    <mergeCell ref="A6:H6"/>
    <mergeCell ref="A15:B15"/>
    <mergeCell ref="A13:B13"/>
    <mergeCell ref="A14:B14"/>
    <mergeCell ref="A41:H41"/>
    <mergeCell ref="A39:H39"/>
    <mergeCell ref="A43:H43"/>
    <mergeCell ref="A29:H29"/>
    <mergeCell ref="A31:H31"/>
    <mergeCell ref="A17:B17"/>
    <mergeCell ref="D17:H17"/>
    <mergeCell ref="A24:H24"/>
    <mergeCell ref="A33:H33"/>
    <mergeCell ref="A35:H3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9" r:id="rId1"/>
  <headerFooter>
    <oddFooter>&amp;CErstellt von Eibensteiner  Roman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9">
      <selection activeCell="E41" sqref="E41"/>
    </sheetView>
  </sheetViews>
  <sheetFormatPr defaultColWidth="11.421875" defaultRowHeight="15"/>
  <cols>
    <col min="1" max="1" width="23.28125" style="0" customWidth="1"/>
    <col min="2" max="2" width="17.140625" style="0" customWidth="1"/>
    <col min="3" max="3" width="13.140625" style="0" bestFit="1" customWidth="1"/>
    <col min="4" max="4" width="12.8515625" style="0" customWidth="1"/>
    <col min="5" max="5" width="13.57421875" style="0" customWidth="1"/>
    <col min="6" max="6" width="13.421875" style="0" customWidth="1"/>
  </cols>
  <sheetData>
    <row r="1" spans="1:12" ht="19.5" thickBot="1">
      <c r="A1" s="268" t="s">
        <v>92</v>
      </c>
      <c r="B1" s="269"/>
      <c r="C1" s="269"/>
      <c r="D1" s="269"/>
      <c r="E1" s="269"/>
      <c r="F1" s="269"/>
      <c r="G1" s="270"/>
      <c r="H1" s="113"/>
      <c r="I1" s="113"/>
      <c r="J1" s="113"/>
      <c r="K1" s="113"/>
      <c r="L1" s="113"/>
    </row>
    <row r="2" spans="1:12" ht="15">
      <c r="A2" s="45"/>
      <c r="B2" s="45"/>
      <c r="C2" s="45"/>
      <c r="D2" s="45"/>
      <c r="E2" s="45"/>
      <c r="F2" s="45"/>
      <c r="G2" s="45"/>
      <c r="H2" s="113"/>
      <c r="I2" s="113"/>
      <c r="J2" s="113"/>
      <c r="K2" s="113"/>
      <c r="L2" s="113"/>
    </row>
    <row r="3" spans="1:12" ht="29.25" customHeight="1">
      <c r="A3" s="235" t="s">
        <v>157</v>
      </c>
      <c r="B3" s="235"/>
      <c r="C3" s="235"/>
      <c r="D3" s="235"/>
      <c r="E3" s="235"/>
      <c r="F3" s="235"/>
      <c r="G3" s="235"/>
      <c r="H3" s="113"/>
      <c r="I3" s="113"/>
      <c r="J3" s="113"/>
      <c r="K3" s="113"/>
      <c r="L3" s="113"/>
    </row>
    <row r="4" spans="1:12" ht="29.25" customHeight="1">
      <c r="A4" s="235" t="s">
        <v>166</v>
      </c>
      <c r="B4" s="235"/>
      <c r="C4" s="235"/>
      <c r="D4" s="235"/>
      <c r="E4" s="235"/>
      <c r="F4" s="235"/>
      <c r="G4" s="235"/>
      <c r="H4" s="113"/>
      <c r="I4" s="113"/>
      <c r="J4" s="113"/>
      <c r="K4" s="113"/>
      <c r="L4" s="113"/>
    </row>
    <row r="5" spans="1:12" ht="29.25" customHeight="1" thickBot="1">
      <c r="A5" s="89"/>
      <c r="B5" s="89"/>
      <c r="C5" s="89"/>
      <c r="D5" s="89"/>
      <c r="E5" s="89"/>
      <c r="F5" s="89"/>
      <c r="G5" s="89"/>
      <c r="H5" s="113"/>
      <c r="I5" s="113"/>
      <c r="J5" s="113"/>
      <c r="K5" s="113"/>
      <c r="L5" s="113"/>
    </row>
    <row r="6" spans="1:12" ht="16.5" thickBot="1">
      <c r="A6" s="56"/>
      <c r="B6" s="152" t="s">
        <v>155</v>
      </c>
      <c r="C6" s="154"/>
      <c r="D6" s="56"/>
      <c r="E6" s="152" t="s">
        <v>156</v>
      </c>
      <c r="F6" s="154"/>
      <c r="G6" s="45"/>
      <c r="H6" s="113"/>
      <c r="I6" s="113"/>
      <c r="J6" s="113"/>
      <c r="K6" s="113"/>
      <c r="L6" s="113"/>
    </row>
    <row r="7" spans="1:12" ht="15.75">
      <c r="A7" s="56"/>
      <c r="B7" s="293" t="s">
        <v>153</v>
      </c>
      <c r="C7" s="294"/>
      <c r="D7" s="56"/>
      <c r="E7" s="293" t="s">
        <v>153</v>
      </c>
      <c r="F7" s="294"/>
      <c r="G7" s="45"/>
      <c r="H7" s="113"/>
      <c r="I7" s="113"/>
      <c r="J7" s="113"/>
      <c r="K7" s="113"/>
      <c r="L7" s="113"/>
    </row>
    <row r="8" spans="1:12" ht="94.5">
      <c r="A8" s="56"/>
      <c r="B8" s="91" t="s">
        <v>150</v>
      </c>
      <c r="C8" s="92" t="s">
        <v>151</v>
      </c>
      <c r="D8" s="93" t="s">
        <v>161</v>
      </c>
      <c r="E8" s="91" t="s">
        <v>150</v>
      </c>
      <c r="F8" s="92" t="s">
        <v>151</v>
      </c>
      <c r="G8" s="45"/>
      <c r="H8" s="113"/>
      <c r="I8" s="113"/>
      <c r="J8" s="113"/>
      <c r="K8" s="113"/>
      <c r="L8" s="113"/>
    </row>
    <row r="9" spans="1:12" ht="30" customHeight="1">
      <c r="A9" s="124" t="s">
        <v>160</v>
      </c>
      <c r="B9" s="94"/>
      <c r="C9" s="122">
        <v>863000</v>
      </c>
      <c r="D9" s="96">
        <f>(F9-C9)/C9</f>
        <v>0.028273464658169177</v>
      </c>
      <c r="E9" s="94"/>
      <c r="F9" s="95">
        <f>E17</f>
        <v>887400</v>
      </c>
      <c r="G9" s="45"/>
      <c r="H9" s="113"/>
      <c r="I9" s="113"/>
      <c r="J9" s="113"/>
      <c r="K9" s="113"/>
      <c r="L9" s="113"/>
    </row>
    <row r="10" spans="1:12" ht="31.5">
      <c r="A10" s="97" t="s">
        <v>159</v>
      </c>
      <c r="B10" s="114">
        <v>580000</v>
      </c>
      <c r="C10" s="99"/>
      <c r="D10" s="117">
        <v>0.02</v>
      </c>
      <c r="E10" s="98">
        <f>B10*D10+B10</f>
        <v>591600</v>
      </c>
      <c r="F10" s="99"/>
      <c r="G10" s="45"/>
      <c r="H10" s="113"/>
      <c r="I10" s="113"/>
      <c r="J10" s="113"/>
      <c r="K10" s="113"/>
      <c r="L10" s="113"/>
    </row>
    <row r="11" spans="1:12" ht="15.75">
      <c r="A11" s="72" t="s">
        <v>146</v>
      </c>
      <c r="B11" s="115">
        <v>140000</v>
      </c>
      <c r="C11" s="101"/>
      <c r="D11" s="118">
        <v>0.015</v>
      </c>
      <c r="E11" s="100">
        <f>B11*D11+B11</f>
        <v>142100</v>
      </c>
      <c r="F11" s="101"/>
      <c r="G11" s="45"/>
      <c r="H11" s="113"/>
      <c r="I11" s="113"/>
      <c r="J11" s="113"/>
      <c r="K11" s="113"/>
      <c r="L11" s="113"/>
    </row>
    <row r="12" spans="1:12" ht="15.75">
      <c r="A12" s="72" t="s">
        <v>147</v>
      </c>
      <c r="B12" s="115">
        <v>75000</v>
      </c>
      <c r="C12" s="101"/>
      <c r="D12" s="118">
        <v>0.025</v>
      </c>
      <c r="E12" s="100">
        <f>B12*D12+B12</f>
        <v>76875</v>
      </c>
      <c r="F12" s="101"/>
      <c r="G12" s="45"/>
      <c r="H12" s="113"/>
      <c r="I12" s="113"/>
      <c r="J12" s="113"/>
      <c r="K12" s="113"/>
      <c r="L12" s="113"/>
    </row>
    <row r="13" spans="1:12" ht="15.75">
      <c r="A13" s="72" t="s">
        <v>148</v>
      </c>
      <c r="B13" s="115">
        <v>25000</v>
      </c>
      <c r="C13" s="101"/>
      <c r="D13" s="118">
        <v>0</v>
      </c>
      <c r="E13" s="100">
        <f>B13*D13+B13</f>
        <v>25000</v>
      </c>
      <c r="F13" s="101"/>
      <c r="G13" s="45"/>
      <c r="H13" s="113"/>
      <c r="I13" s="113"/>
      <c r="J13" s="113"/>
      <c r="K13" s="113"/>
      <c r="L13" s="113"/>
    </row>
    <row r="14" spans="1:12" ht="16.5" thickBot="1">
      <c r="A14" s="102" t="s">
        <v>149</v>
      </c>
      <c r="B14" s="116">
        <v>8000</v>
      </c>
      <c r="C14" s="103"/>
      <c r="D14" s="118">
        <v>0</v>
      </c>
      <c r="E14" s="100">
        <f>B14*D14+B14</f>
        <v>8000</v>
      </c>
      <c r="F14" s="103"/>
      <c r="G14" s="45"/>
      <c r="H14" s="113"/>
      <c r="I14" s="113"/>
      <c r="J14" s="113"/>
      <c r="K14" s="113"/>
      <c r="L14" s="113"/>
    </row>
    <row r="15" spans="1:12" ht="16.5" thickBot="1">
      <c r="A15" s="104" t="s">
        <v>152</v>
      </c>
      <c r="B15" s="105">
        <f>SUM(B10:B14)</f>
        <v>828000</v>
      </c>
      <c r="C15" s="106">
        <f>SUM(C9:C14)</f>
        <v>863000</v>
      </c>
      <c r="D15" s="56"/>
      <c r="E15" s="105">
        <f>SUM(E10:E14)</f>
        <v>843575</v>
      </c>
      <c r="F15" s="106">
        <f>SUM(F9:F14)</f>
        <v>887400</v>
      </c>
      <c r="G15" s="45"/>
      <c r="H15" s="113"/>
      <c r="I15" s="113"/>
      <c r="J15" s="113"/>
      <c r="K15" s="113"/>
      <c r="L15" s="113"/>
    </row>
    <row r="16" spans="1:12" ht="16.5" thickBot="1">
      <c r="A16" s="107" t="s">
        <v>158</v>
      </c>
      <c r="B16" s="123">
        <v>35000</v>
      </c>
      <c r="C16" s="109"/>
      <c r="D16" s="110"/>
      <c r="E16" s="123">
        <v>43824.999999999985</v>
      </c>
      <c r="F16" s="109"/>
      <c r="G16" s="45"/>
      <c r="H16" s="113"/>
      <c r="I16" s="113"/>
      <c r="J16" s="113"/>
      <c r="K16" s="113"/>
      <c r="L16" s="113"/>
    </row>
    <row r="17" spans="1:12" ht="17.25" thickBot="1" thickTop="1">
      <c r="A17" s="107" t="s">
        <v>154</v>
      </c>
      <c r="B17" s="108">
        <f>SUM(B16,B10:B14)</f>
        <v>863000</v>
      </c>
      <c r="C17" s="109">
        <f>SUM(C15:C16)</f>
        <v>863000</v>
      </c>
      <c r="D17" s="111"/>
      <c r="E17" s="108">
        <f>SUM(E16,E10:E14)</f>
        <v>887400</v>
      </c>
      <c r="F17" s="109">
        <f>SUM(F15:F16)</f>
        <v>887400</v>
      </c>
      <c r="G17" s="45"/>
      <c r="H17" s="113"/>
      <c r="I17" s="113"/>
      <c r="J17" s="113"/>
      <c r="K17" s="113"/>
      <c r="L17" s="113"/>
    </row>
    <row r="18" spans="1:12" ht="16.5" thickTop="1">
      <c r="A18" s="74"/>
      <c r="B18" s="77"/>
      <c r="C18" s="77"/>
      <c r="D18" s="74"/>
      <c r="E18" s="77"/>
      <c r="F18" s="77"/>
      <c r="G18" s="45"/>
      <c r="H18" s="113"/>
      <c r="I18" s="113"/>
      <c r="J18" s="113"/>
      <c r="K18" s="113"/>
      <c r="L18" s="113"/>
    </row>
    <row r="19" spans="1:12" ht="30">
      <c r="A19" s="45"/>
      <c r="B19" s="45"/>
      <c r="C19" s="125" t="s">
        <v>169</v>
      </c>
      <c r="D19" s="125" t="s">
        <v>168</v>
      </c>
      <c r="E19" s="125" t="s">
        <v>170</v>
      </c>
      <c r="F19" s="45"/>
      <c r="G19" s="45"/>
      <c r="H19" s="113"/>
      <c r="I19" s="113"/>
      <c r="J19" s="113"/>
      <c r="K19" s="113"/>
      <c r="L19" s="113"/>
    </row>
    <row r="20" spans="1:12" ht="15.75">
      <c r="A20" s="170" t="s">
        <v>167</v>
      </c>
      <c r="B20" s="170"/>
      <c r="C20" s="126">
        <f>B16</f>
        <v>35000</v>
      </c>
      <c r="D20" s="127">
        <f>(E20-C20)/C20</f>
        <v>0.2521428571428567</v>
      </c>
      <c r="E20" s="126">
        <f>E16</f>
        <v>43824.999999999985</v>
      </c>
      <c r="F20" s="45"/>
      <c r="G20" s="45"/>
      <c r="H20" s="113"/>
      <c r="I20" s="113"/>
      <c r="J20" s="113"/>
      <c r="K20" s="113"/>
      <c r="L20" s="113"/>
    </row>
    <row r="21" spans="1:12" ht="15.75" thickBot="1">
      <c r="A21" s="45"/>
      <c r="B21" s="45"/>
      <c r="C21" s="45"/>
      <c r="D21" s="45"/>
      <c r="E21" s="45"/>
      <c r="F21" s="45"/>
      <c r="G21" s="45"/>
      <c r="H21" s="113"/>
      <c r="I21" s="113"/>
      <c r="J21" s="113"/>
      <c r="K21" s="113"/>
      <c r="L21" s="113"/>
    </row>
    <row r="22" spans="1:12" ht="19.5" thickBot="1">
      <c r="A22" s="286" t="s">
        <v>162</v>
      </c>
      <c r="B22" s="287"/>
      <c r="C22" s="287"/>
      <c r="D22" s="287"/>
      <c r="E22" s="287"/>
      <c r="F22" s="287"/>
      <c r="G22" s="288"/>
      <c r="H22" s="113"/>
      <c r="I22" s="113"/>
      <c r="J22" s="113"/>
      <c r="K22" s="113"/>
      <c r="L22" s="113"/>
    </row>
    <row r="23" spans="1:12" ht="15">
      <c r="A23" s="45"/>
      <c r="B23" s="45"/>
      <c r="C23" s="45"/>
      <c r="D23" s="45"/>
      <c r="E23" s="45"/>
      <c r="F23" s="45"/>
      <c r="G23" s="45"/>
      <c r="H23" s="113"/>
      <c r="I23" s="113"/>
      <c r="J23" s="113"/>
      <c r="K23" s="113"/>
      <c r="L23" s="113"/>
    </row>
    <row r="24" spans="1:12" ht="15">
      <c r="A24" s="45"/>
      <c r="B24" s="45"/>
      <c r="C24" s="45"/>
      <c r="D24" s="45"/>
      <c r="E24" s="45"/>
      <c r="F24" s="45"/>
      <c r="G24" s="45"/>
      <c r="H24" s="113"/>
      <c r="I24" s="113"/>
      <c r="J24" s="113"/>
      <c r="K24" s="113"/>
      <c r="L24" s="113"/>
    </row>
    <row r="25" spans="1:12" ht="15">
      <c r="A25" s="45"/>
      <c r="B25" s="45"/>
      <c r="C25" s="45"/>
      <c r="D25" s="45"/>
      <c r="E25" s="45"/>
      <c r="F25" s="45"/>
      <c r="G25" s="45"/>
      <c r="H25" s="113"/>
      <c r="I25" s="113"/>
      <c r="J25" s="113"/>
      <c r="K25" s="113"/>
      <c r="L25" s="113"/>
    </row>
    <row r="26" spans="1:12" ht="15">
      <c r="A26" s="45"/>
      <c r="B26" s="45"/>
      <c r="C26" s="45"/>
      <c r="D26" s="45"/>
      <c r="E26" s="45"/>
      <c r="F26" s="45"/>
      <c r="G26" s="45"/>
      <c r="H26" s="113"/>
      <c r="I26" s="113"/>
      <c r="J26" s="113"/>
      <c r="K26" s="113"/>
      <c r="L26" s="113"/>
    </row>
    <row r="27" spans="1:12" ht="15">
      <c r="A27" s="45"/>
      <c r="B27" s="45"/>
      <c r="C27" s="45"/>
      <c r="D27" s="45"/>
      <c r="E27" s="45"/>
      <c r="F27" s="45"/>
      <c r="G27" s="45"/>
      <c r="H27" s="113"/>
      <c r="I27" s="113"/>
      <c r="J27" s="113"/>
      <c r="K27" s="113"/>
      <c r="L27" s="113"/>
    </row>
    <row r="28" spans="1:12" ht="15">
      <c r="A28" s="45"/>
      <c r="B28" s="45"/>
      <c r="C28" s="45"/>
      <c r="D28" s="45"/>
      <c r="E28" s="45"/>
      <c r="F28" s="45"/>
      <c r="G28" s="45"/>
      <c r="H28" s="113"/>
      <c r="I28" s="113"/>
      <c r="J28" s="113"/>
      <c r="K28" s="113"/>
      <c r="L28" s="113"/>
    </row>
    <row r="29" spans="1:12" ht="21">
      <c r="A29" s="119" t="s">
        <v>163</v>
      </c>
      <c r="B29" s="120">
        <f>F9</f>
        <v>887400</v>
      </c>
      <c r="C29" s="45"/>
      <c r="D29" s="45"/>
      <c r="E29" s="45"/>
      <c r="F29" s="45"/>
      <c r="G29" s="45"/>
      <c r="H29" s="113"/>
      <c r="I29" s="113"/>
      <c r="J29" s="113"/>
      <c r="K29" s="113"/>
      <c r="L29" s="113"/>
    </row>
    <row r="30" spans="1:12" ht="21">
      <c r="A30" s="119" t="s">
        <v>164</v>
      </c>
      <c r="B30" s="120">
        <f>E10</f>
        <v>591600</v>
      </c>
      <c r="C30" s="45"/>
      <c r="D30" s="45"/>
      <c r="E30" s="45"/>
      <c r="F30" s="45"/>
      <c r="G30" s="45"/>
      <c r="H30" s="113"/>
      <c r="I30" s="113"/>
      <c r="J30" s="113"/>
      <c r="K30" s="113"/>
      <c r="L30" s="113"/>
    </row>
    <row r="31" spans="1:12" ht="21">
      <c r="A31" s="119" t="s">
        <v>165</v>
      </c>
      <c r="B31" s="120">
        <f>B29-B30</f>
        <v>295800</v>
      </c>
      <c r="C31" s="90">
        <f>SUM(E16,E11:E14)</f>
        <v>295800</v>
      </c>
      <c r="D31" s="45"/>
      <c r="E31" s="45"/>
      <c r="F31" s="45"/>
      <c r="G31" s="45"/>
      <c r="H31" s="113"/>
      <c r="I31" s="113"/>
      <c r="J31" s="113"/>
      <c r="K31" s="113"/>
      <c r="L31" s="113"/>
    </row>
    <row r="32" spans="1:12" ht="21">
      <c r="A32" s="119" t="s">
        <v>87</v>
      </c>
      <c r="B32" s="121">
        <f>B31/B30</f>
        <v>0.5</v>
      </c>
      <c r="C32" s="45"/>
      <c r="D32" s="45"/>
      <c r="E32" s="45"/>
      <c r="F32" s="45"/>
      <c r="G32" s="45"/>
      <c r="H32" s="113"/>
      <c r="I32" s="113"/>
      <c r="J32" s="113"/>
      <c r="K32" s="113"/>
      <c r="L32" s="113"/>
    </row>
    <row r="33" spans="1:12" ht="15.75" thickBot="1">
      <c r="A33" s="45"/>
      <c r="B33" s="45"/>
      <c r="C33" s="45"/>
      <c r="D33" s="45"/>
      <c r="E33" s="45"/>
      <c r="F33" s="45"/>
      <c r="G33" s="45"/>
      <c r="H33" s="113"/>
      <c r="I33" s="113"/>
      <c r="J33" s="113"/>
      <c r="K33" s="113"/>
      <c r="L33" s="113"/>
    </row>
    <row r="34" spans="1:12" ht="19.5" thickBot="1">
      <c r="A34" s="286" t="s">
        <v>186</v>
      </c>
      <c r="B34" s="287"/>
      <c r="C34" s="287"/>
      <c r="D34" s="287"/>
      <c r="E34" s="287"/>
      <c r="F34" s="287"/>
      <c r="G34" s="288"/>
      <c r="H34" s="112"/>
      <c r="I34" s="113"/>
      <c r="J34" s="113"/>
      <c r="K34" s="113"/>
      <c r="L34" s="113"/>
    </row>
    <row r="35" spans="1:12" ht="14.25" customHeight="1">
      <c r="A35" s="143"/>
      <c r="B35" s="143"/>
      <c r="C35" s="143"/>
      <c r="D35" s="143"/>
      <c r="E35" s="143"/>
      <c r="F35" s="143"/>
      <c r="G35" s="143"/>
      <c r="H35" s="112"/>
      <c r="I35" s="113"/>
      <c r="J35" s="113"/>
      <c r="K35" s="113"/>
      <c r="L35" s="113"/>
    </row>
    <row r="36" spans="1:12" ht="19.5" customHeight="1">
      <c r="A36" s="292" t="s">
        <v>190</v>
      </c>
      <c r="B36" s="292"/>
      <c r="C36" s="292"/>
      <c r="D36" s="143"/>
      <c r="E36" s="143"/>
      <c r="F36" s="143"/>
      <c r="G36" s="143"/>
      <c r="H36" s="112"/>
      <c r="I36" s="113"/>
      <c r="J36" s="113"/>
      <c r="K36" s="113"/>
      <c r="L36" s="113"/>
    </row>
    <row r="37" spans="1:12" ht="15">
      <c r="A37" s="140"/>
      <c r="B37" s="140"/>
      <c r="C37" s="140"/>
      <c r="D37" s="140"/>
      <c r="E37" s="140"/>
      <c r="F37" s="140"/>
      <c r="G37" s="140"/>
      <c r="H37" s="112"/>
      <c r="I37" s="113"/>
      <c r="J37" s="113"/>
      <c r="K37" s="113"/>
      <c r="L37" s="113"/>
    </row>
    <row r="38" spans="1:12" ht="32.25" customHeight="1">
      <c r="A38" s="289" t="s">
        <v>187</v>
      </c>
      <c r="B38" s="289"/>
      <c r="C38" s="141">
        <v>1000</v>
      </c>
      <c r="D38" s="45"/>
      <c r="E38" s="45"/>
      <c r="F38" s="45"/>
      <c r="G38" s="45"/>
      <c r="H38" s="113"/>
      <c r="I38" s="113"/>
      <c r="J38" s="113"/>
      <c r="K38" s="113"/>
      <c r="L38" s="113"/>
    </row>
    <row r="39" spans="1:12" ht="15.75" thickBot="1">
      <c r="A39" s="147" t="s">
        <v>188</v>
      </c>
      <c r="B39" s="148">
        <f>B32</f>
        <v>0.5</v>
      </c>
      <c r="C39" s="130">
        <f>C38*B39</f>
        <v>500</v>
      </c>
      <c r="D39" s="45"/>
      <c r="E39" s="45"/>
      <c r="F39" s="45"/>
      <c r="G39" s="45"/>
      <c r="H39" s="113"/>
      <c r="I39" s="113"/>
      <c r="J39" s="113"/>
      <c r="K39" s="113"/>
      <c r="L39" s="113"/>
    </row>
    <row r="40" spans="1:12" ht="15">
      <c r="A40" s="291" t="s">
        <v>191</v>
      </c>
      <c r="B40" s="291"/>
      <c r="C40" s="144">
        <f>SUM(C38:C39)</f>
        <v>1500</v>
      </c>
      <c r="D40" s="146"/>
      <c r="E40" s="45"/>
      <c r="F40" s="45"/>
      <c r="G40" s="45"/>
      <c r="H40" s="113"/>
      <c r="I40" s="113"/>
      <c r="J40" s="113"/>
      <c r="K40" s="113"/>
      <c r="L40" s="113"/>
    </row>
    <row r="41" spans="1:12" ht="15.75" thickBot="1">
      <c r="A41" s="134" t="s">
        <v>189</v>
      </c>
      <c r="B41" s="142">
        <v>0.2</v>
      </c>
      <c r="C41" s="130">
        <f>C40*B41</f>
        <v>300</v>
      </c>
      <c r="D41" s="45"/>
      <c r="E41" s="45"/>
      <c r="F41" s="45"/>
      <c r="G41" s="45"/>
      <c r="H41" s="113"/>
      <c r="I41" s="113"/>
      <c r="J41" s="113"/>
      <c r="K41" s="113"/>
      <c r="L41" s="113"/>
    </row>
    <row r="42" spans="1:12" ht="15.75" thickBot="1">
      <c r="A42" s="290" t="s">
        <v>192</v>
      </c>
      <c r="B42" s="290"/>
      <c r="C42" s="145">
        <f>SUM(C40:C41)</f>
        <v>1800</v>
      </c>
      <c r="D42" s="146"/>
      <c r="E42" s="45"/>
      <c r="F42" s="45"/>
      <c r="G42" s="45"/>
      <c r="H42" s="113"/>
      <c r="I42" s="113"/>
      <c r="J42" s="113"/>
      <c r="K42" s="113"/>
      <c r="L42" s="113"/>
    </row>
    <row r="43" spans="1:12" ht="15.75" thickTop="1">
      <c r="A43" s="45"/>
      <c r="B43" s="45"/>
      <c r="C43" s="45"/>
      <c r="D43" s="45"/>
      <c r="E43" s="45"/>
      <c r="F43" s="45"/>
      <c r="G43" s="45"/>
      <c r="H43" s="113"/>
      <c r="I43" s="113"/>
      <c r="J43" s="113"/>
      <c r="K43" s="113"/>
      <c r="L43" s="113"/>
    </row>
    <row r="44" spans="1:12" ht="15">
      <c r="A44" s="45" t="s">
        <v>193</v>
      </c>
      <c r="B44" s="45"/>
      <c r="C44" s="45"/>
      <c r="D44" s="45"/>
      <c r="E44" s="45"/>
      <c r="F44" s="45"/>
      <c r="G44" s="45"/>
      <c r="H44" s="113"/>
      <c r="I44" s="113"/>
      <c r="J44" s="113"/>
      <c r="K44" s="113"/>
      <c r="L44" s="113"/>
    </row>
    <row r="45" spans="1:12" ht="15">
      <c r="A45" s="45" t="s">
        <v>194</v>
      </c>
      <c r="B45" s="45"/>
      <c r="C45" s="45"/>
      <c r="D45" s="45"/>
      <c r="E45" s="45"/>
      <c r="F45" s="45"/>
      <c r="G45" s="45"/>
      <c r="H45" s="113"/>
      <c r="I45" s="113"/>
      <c r="J45" s="113"/>
      <c r="K45" s="113"/>
      <c r="L45" s="113"/>
    </row>
    <row r="46" spans="1:12" ht="1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</row>
    <row r="47" spans="1:12" ht="1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</row>
    <row r="48" spans="1:12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</row>
    <row r="49" spans="1:12" ht="1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</row>
    <row r="50" spans="1:12" ht="1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</row>
    <row r="51" spans="1:12" ht="1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</row>
    <row r="52" spans="1:12" ht="1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</row>
  </sheetData>
  <sheetProtection/>
  <mergeCells count="14">
    <mergeCell ref="A20:B20"/>
    <mergeCell ref="A1:G1"/>
    <mergeCell ref="B7:C7"/>
    <mergeCell ref="B6:C6"/>
    <mergeCell ref="E6:F6"/>
    <mergeCell ref="E7:F7"/>
    <mergeCell ref="A3:G3"/>
    <mergeCell ref="A4:G4"/>
    <mergeCell ref="A34:G34"/>
    <mergeCell ref="A38:B38"/>
    <mergeCell ref="A42:B42"/>
    <mergeCell ref="A40:B40"/>
    <mergeCell ref="A36:C36"/>
    <mergeCell ref="A22:G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2"/>
  <headerFooter>
    <oddFooter>&amp;CErstellt von Eibensteiner  Roman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11.42187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Francisco Josephinum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Eibensteiner  Roman</dc:creator>
  <cp:keywords/>
  <dc:description/>
  <cp:lastModifiedBy>Eibensteiner  Roman</cp:lastModifiedBy>
  <cp:lastPrinted>2015-02-27T12:59:43Z</cp:lastPrinted>
  <dcterms:created xsi:type="dcterms:W3CDTF">2014-12-18T12:51:33Z</dcterms:created>
  <dcterms:modified xsi:type="dcterms:W3CDTF">2015-02-27T13:12:03Z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