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VE Schlüssel lt. BWG" sheetId="1" r:id="rId1"/>
    <sheet name="Maximalbestand lt. BWG" sheetId="2" r:id="rId2"/>
    <sheet name="Viehhaltung_Produktion" sheetId="3" r:id="rId3"/>
    <sheet name="Beispiel Putenhaltung" sheetId="4" r:id="rId4"/>
    <sheet name="Wohnungswert im EHW" sheetId="5" r:id="rId5"/>
  </sheets>
  <definedNames/>
  <calcPr fullCalcOnLoad="1"/>
</workbook>
</file>

<file path=xl/sharedStrings.xml><?xml version="1.0" encoding="utf-8"?>
<sst xmlns="http://schemas.openxmlformats.org/spreadsheetml/2006/main" count="199" uniqueCount="145">
  <si>
    <t>Pferde:</t>
  </si>
  <si>
    <t>Fohlen, Jungpferde bis ein Jahr</t>
  </si>
  <si>
    <t>VE</t>
  </si>
  <si>
    <t xml:space="preserve">Jungpferde ein bis drei Jahre, </t>
  </si>
  <si>
    <t>Kleinpferde</t>
  </si>
  <si>
    <t>andere Pferde über drei Jahre</t>
  </si>
  <si>
    <t>Rinder:</t>
  </si>
  <si>
    <t>Rinder bis sechs Monate</t>
  </si>
  <si>
    <t xml:space="preserve">Rinder sechs Monate bis ein Jahr </t>
  </si>
  <si>
    <t xml:space="preserve">Rinder ein bis eineinhalb Jahre </t>
  </si>
  <si>
    <t xml:space="preserve">Rinder eineinhalb bis zwei Jahre </t>
  </si>
  <si>
    <t>Rinder über zwei Jahre</t>
  </si>
  <si>
    <t>Schafe – Entwurf:</t>
  </si>
  <si>
    <t>Lämmer bis sechs Monate</t>
  </si>
  <si>
    <t>Schafe sechs Monate bis ein Jahr</t>
  </si>
  <si>
    <t>Schafe über ein Jahr</t>
  </si>
  <si>
    <t>Ziegen – Entwurf:</t>
  </si>
  <si>
    <t>Ziegen sechs Monate bis ein Jahr</t>
  </si>
  <si>
    <t xml:space="preserve">Ziegen über ein Jahr </t>
  </si>
  <si>
    <t>Schweine:</t>
  </si>
  <si>
    <t>Ferkel (10 bis 30 kg)</t>
  </si>
  <si>
    <t xml:space="preserve">Mastschweine aus zugekauften </t>
  </si>
  <si>
    <t>Ferkeln</t>
  </si>
  <si>
    <t>Mastschweine aus eigenen Ferkeln</t>
  </si>
  <si>
    <t>Jungsauen, Jungeber</t>
  </si>
  <si>
    <t>Zuchtsauen, Zuchteber</t>
  </si>
  <si>
    <t>Hühner:</t>
  </si>
  <si>
    <t>Junghennen</t>
  </si>
  <si>
    <t xml:space="preserve">Legehennen aus zugekauften </t>
  </si>
  <si>
    <t>Jungmasthühner</t>
  </si>
  <si>
    <t>Übriges Geflügel:</t>
  </si>
  <si>
    <t>Mastenten</t>
  </si>
  <si>
    <t>Mastgänse</t>
  </si>
  <si>
    <t>Mastputen</t>
  </si>
  <si>
    <t>Kaninchen:</t>
  </si>
  <si>
    <t>Zucht- und Angorakaninchen</t>
  </si>
  <si>
    <t>Mastkaninchen</t>
  </si>
  <si>
    <t>Damtiere:</t>
  </si>
  <si>
    <t>Damtiere</t>
  </si>
  <si>
    <t>Puten</t>
  </si>
  <si>
    <t>VE/prod. Mastpute</t>
  </si>
  <si>
    <t>VE tatsächlich/Betrieb</t>
  </si>
  <si>
    <t>Maximalbestand an VE für diesen Betrieb</t>
  </si>
  <si>
    <t>(5) Die Zucht oder das Halten der in Abs. 7 genannten Tiere gilt als landwirtschaftlicher Betrieb, wenn, bezogen auf die reduzierte landwirtschaftliche Nutzfläche dieses Betriebes (Abs. 6),</t>
  </si>
  <si>
    <t>für</t>
  </si>
  <si>
    <t>die ersten .................. 10 ha nicht mehr als 8,</t>
  </si>
  <si>
    <t>die nächsten ................ 10 ha nicht mehr als 6,</t>
  </si>
  <si>
    <t>die nächsten ................ 10 ha nicht mehr als 4,</t>
  </si>
  <si>
    <t>die nächsten ................ 10 ha nicht mehr als 3,</t>
  </si>
  <si>
    <t>die nächsten ................ 10 ha nicht mehr als 2</t>
  </si>
  <si>
    <t>(6) Gehören zur bewirtschafteten Fläche eines landwirtschaftlichen Betriebes Hutweiden, Streuwiesen, Alpen oder Bergmähder, so sind bei Anwendung des Abs. 5 die Flächenausmaße der Hutweiden und der Streuwiesen auf ein Drittel, jene der Alpen und Bergmähder auf ein Fünftel zu reduzieren. Die so ermittelte Fläche ist die reduzierte landwirtschaftliche Nutzfläche des landwirtschaftlichen Betriebes.</t>
  </si>
  <si>
    <t>Bewertungsgesetz § 30</t>
  </si>
  <si>
    <t>für weitere</t>
  </si>
  <si>
    <t>für die</t>
  </si>
  <si>
    <t>ersten</t>
  </si>
  <si>
    <t>zweiten</t>
  </si>
  <si>
    <t>nächsten</t>
  </si>
  <si>
    <t>VE max.</t>
  </si>
  <si>
    <t>Normalbestand</t>
  </si>
  <si>
    <t>Tatsächliche Vieheinheiten</t>
  </si>
  <si>
    <t>Zuschlag/VE</t>
  </si>
  <si>
    <t>§ 33. Wohnungswert</t>
  </si>
  <si>
    <t>(3) Bei der Ermittlung des Wohnungswertes sind, wenn der Hauptfeststellungszeitpunkt für das Grundvermögen von dem Hauptfeststellungszeitpunkt für das land- und forstwirtschaftliche Vermögen abweicht, die Wertverhältnisse vom vorhergehenden Hauptfeststellungszeitpunkt für das Grundvermögen zugrunde zu legen; der zu diesem Zeitpunkt ermittelte Wohnungswert gilt, soweit nicht Fortschreibungen oder Nachfeststellungen vorzunehmen sind, bis zum nächstfolgenden Hauptfeststellungszeitpunkt der Einheitswerte des land- und forstwirtschaftlichen Vermögens.</t>
  </si>
  <si>
    <t>(4) Für nach dem 31. Dezember 2013 liegende Stichtage hat eine Hauptfeststellung für Gebäude oder Gebäudeteile im Sinne des Abs. 1 zum Hauptfeststellungszeitpunkt des Grundvermögens zu erfolgen. Die festgestellten Wohnungswerte gelten weiter, sofern nicht die Voraussetzungen für eine Wertfortschreibung oder eine Nachfeststellung gemäß §§ 21 und 22 gegeben sind.</t>
  </si>
  <si>
    <r>
      <t xml:space="preserve">(1) Wohnungswert ist der Wert der Gebäude oder Gebäudeteile, die dem Betriebsinhaber, seinen Familienangehörigen, den Ausnehmern und den überwiegend im Haushalt des Betriebsinhabers beschäftigten Personen als Wohnung dienen. Der Wohnungswert ist bei den unter § 29 Z 1 und 3 genannten Unterarten des land- und forstwirtschaftlichen Vermögens bis zu einem, nach den Vorschriften über die Bewertung von bebauten Grundstücken ermittelten Wohnungswert von </t>
    </r>
    <r>
      <rPr>
        <b/>
        <sz val="20"/>
        <color indexed="8"/>
        <rFont val="Inherit"/>
        <family val="0"/>
      </rPr>
      <t>2 180,185 </t>
    </r>
    <r>
      <rPr>
        <sz val="11"/>
        <color indexed="8"/>
        <rFont val="Inherit"/>
        <family val="0"/>
      </rPr>
      <t>Euro Bestandteil des Vergleichswertes (§ 39).</t>
    </r>
  </si>
  <si>
    <r>
      <t xml:space="preserve">(2) Übersteigt jedoch der nach den Vorschriften über die Bewertung von bebauten Grundstücken ermittelte Wohnungswert den in Abs. 1 genannten Betrag, so ist der den Betrag von </t>
    </r>
    <r>
      <rPr>
        <b/>
        <sz val="12"/>
        <color indexed="8"/>
        <rFont val="Inherit"/>
        <family val="0"/>
      </rPr>
      <t>2 180,185</t>
    </r>
    <r>
      <rPr>
        <sz val="11"/>
        <color indexed="8"/>
        <rFont val="Inherit"/>
        <family val="0"/>
      </rPr>
      <t> Euro übersteigende Teil des Wohnungswertes als sonstiges bebautes Grundstück (§ 54 Abs. 1 Z 5) dem Grundvermögen zuzurechnen.</t>
    </r>
  </si>
  <si>
    <t>Bwertungsgesetz</t>
  </si>
  <si>
    <t>Zuschlag zum EHW</t>
  </si>
  <si>
    <t>Zuschläge im EHW für Viehhaltung VE-Zuschläge</t>
  </si>
  <si>
    <t>Ein Putenhaltungsbetrieb mit einer bewirtschafteten landwirtschaftlichen Nutzfläche von 40 ha (RLN) verfügt über 6.000 Putenmastplätze. Pro Jahr werden 12.600 Mastputen erzeugt (6.000 x 2,1 Umtriebe).                                                                                                                                                                   Das sind 113,4 VE (12.600 x 0,009 VE).                                                                                                                                                                               Die Normalunterstellung beträgt 60 VE (20 x 2 + 20 x 1)                                                                                                                                                                       Der EW Zuschlag beträgt daher EUR 14.952,- (113,4 VE – 60 VE = 53,4 VE; 53,4 VE x EUR 280,- = EUR 14.952,- ).</t>
  </si>
  <si>
    <t>Betiebszahl von</t>
  </si>
  <si>
    <t>Ha-Höchstsatz</t>
  </si>
  <si>
    <t>ha Satz</t>
  </si>
  <si>
    <t>ha</t>
  </si>
  <si>
    <t>EHW</t>
  </si>
  <si>
    <t>VE Zuschlag</t>
  </si>
  <si>
    <t>Hutweide, Streuwiesen</t>
  </si>
  <si>
    <t>Alpen und Bergmähder</t>
  </si>
  <si>
    <t>RLN</t>
  </si>
  <si>
    <t>Reduktions-faktor</t>
  </si>
  <si>
    <t>ha                            in Natur</t>
  </si>
  <si>
    <t>Zur Berechung des Maximalbestandes im Betrieb:</t>
  </si>
  <si>
    <t>Ha RLN im Betrieb:</t>
  </si>
  <si>
    <t>Rest</t>
  </si>
  <si>
    <t>max. VE f. Betrieb</t>
  </si>
  <si>
    <r>
      <t xml:space="preserve">Vieheinheiten (Abs. 7) und für </t>
    </r>
    <r>
      <rPr>
        <b/>
        <sz val="11"/>
        <color indexed="8"/>
        <rFont val="Inherit"/>
        <family val="0"/>
      </rPr>
      <t>die restliche reduzierte landwirtschaftliche Nutzfläche nicht mehr als 1,5 Vieheinheiten je Hektar</t>
    </r>
    <r>
      <rPr>
        <sz val="11"/>
        <color indexed="8"/>
        <rFont val="Inherit"/>
        <family val="0"/>
      </rPr>
      <t xml:space="preserve"> im Wirtschaftsjahr durchschnittlich erzeugt oder gehalten werden. Wird jedoch dieser </t>
    </r>
    <r>
      <rPr>
        <b/>
        <u val="single"/>
        <sz val="11"/>
        <color indexed="8"/>
        <rFont val="Inherit"/>
        <family val="0"/>
      </rPr>
      <t>Höchstbestand nachhaltig überschritten, so ist hinsichtlich des gesamten Tierbestandes das Vorliegen eines gewerblichen Betriebes anzunehmen.</t>
    </r>
    <r>
      <rPr>
        <sz val="11"/>
        <color indexed="8"/>
        <rFont val="Inherit"/>
        <family val="0"/>
      </rPr>
      <t xml:space="preserve"> Für die Anzahl der zulässigen Vieheinheiten und für die Ermittlung der reduzierten landwirtschaftlichen Nutzfläche ist das Gesamtausmaß der vom Betrieb aus bewirtschafteten Flächen maßgebend; zugepachtete Flächen sind miteinzubeziehen, verpachtete auszuschließen.</t>
    </r>
  </si>
  <si>
    <t>Kontrollsumme Fläche RLN</t>
  </si>
  <si>
    <t>für die ersten 10 ha</t>
  </si>
  <si>
    <t>für die nächsten 10 ha</t>
  </si>
  <si>
    <t>für alle weiteren ha lt. Rest</t>
  </si>
  <si>
    <t>VE/ha</t>
  </si>
  <si>
    <t>Kontrolldifferenz Fläche RLN</t>
  </si>
  <si>
    <t>Maximale VE/Betrieb</t>
  </si>
  <si>
    <t>Ackerfläche</t>
  </si>
  <si>
    <t>Weisenflächen</t>
  </si>
  <si>
    <t>RLN in ha /Betrieb</t>
  </si>
  <si>
    <t>LN in ha  /Betrieb</t>
  </si>
  <si>
    <t>Ermittlung des Maximalbestandes an VE der noch Landwirtschaft ist.</t>
  </si>
  <si>
    <t>für die ersten 20 ha RLN</t>
  </si>
  <si>
    <t>2 VE ja ha</t>
  </si>
  <si>
    <t>für die restlichen RLN</t>
  </si>
  <si>
    <t>1 VE je ha zu unterstellen</t>
  </si>
  <si>
    <t>Zuschlagsberechnung</t>
  </si>
  <si>
    <t>Bei Verwendung von wertmäßig überwiegend aus dem eigenen landwirtschaftlichen Betrieb gewonnenen Erzeugnissen (Futtermittel) ist für die Ableitung des Zuschlages die Anzahl jener Vieheinheiten maßgebend, die nachhaltig über dem Normalbestand gehalten beziehungsweise erzeugt wird.</t>
  </si>
  <si>
    <t>Bei Verwendung von wertmäßig überwiegend zugekauften Erzeugnissen ist für die Ableitung des Zuschlages die Anzahl jener Vieheinheiten maßgebend, die über dem Normalbestand gehalten beziehungsweise erzeugt wird und den Maximalbestand nicht überschreitet. Bei nachhaltiger Überschreitung der Maximalunterstellung ist hinsichtlich der gesamten Tierhaltung des Betriebes ein Gewerbebetrieb anzunehmen und es unterbleibt eine Zuschlagsberechnung. Der Zuschlag beträgt EUR 280,- pro über dem Normalbestand gehaltener beziehungsweise erzeugter Vieheinheit. Je nach Tierart sind für die Ermittlung der Vieheinheiten der durchschnittliche Jahresbestand beziehungsweise die durchschnittliche Jahresproduktion maßgeblich.</t>
  </si>
  <si>
    <t>Durchschnittlicher Jahresbestand</t>
  </si>
  <si>
    <t>Der Jahresdurchschnittsbestand ist bei allen Pferden und Rindern, bei Schafen und Ziegen über sechs Monate, bei Zuchtsauen und Zuchtebern, bei Legehennen, bei Zucht- und Angorakaninchen und bei Damtieren zu ermitteln. Für Rinder wird dieser Bestand auf Basis der Rinderdatenbank nach den jeweiligen Alterskategorien für das Jahr 2013 berechnet und im Erfassungsformular vorgedruckt. Grundlage bildet der Bestand an 13 Stichtagen (jeweils der 1. eines Monats und der 15.07.). Für alle anderen Tierarten, bei denen der Durchschnittsbestand anzugeben ist, muss der durchschnittliche Tierbestand durch den Tierhalter ermittelt werden. Dies kann entweder zu den gleichen Stichtagen erfolgen wie bei den Rindern oder durch exaktere Methoden (z.B. Auswertungen von Sauenplaner mit tagesgenauer Durchschnittsbestandsermittlung).</t>
  </si>
  <si>
    <t>Nachhaltige Jahresproduktion</t>
  </si>
  <si>
    <t>Die Jahresproduktion ist in der Schweinehaltung bei Ferkeln, Mastschweinen aus eigenen beziehungsweise zugekauften Ferkeln sowie Jungsauen/Jungebern, in der Geflügelhaltung bei Junghennen, Jungmasthühnern, Mastenten, Mastgänsen und Mastputen sowie bei Mastkaninchen und Lämmern bis sechs Monate zu ermitteln. Zur Jahresproduktion zählen die verkauften und für den Privatverbrauch verwendeten Tiere eines Jahres. In der Zuchtsauenhaltung mit eigener Remontierung zählen auch die selbst nachgestellten Jungsauen zur Jahresproduktion.</t>
  </si>
  <si>
    <t>Liegen von Jahr zu Jahr starke Schwankungen in der Jahresproduktion z. B. durch unterschiedliche Umtriebe beziehungsweise im Bestand z.b: durch Nachfragschwankungen am Markt vor, so ist der Durchschnitt der letzten zwei bis drei Jahre zu ermitteln.</t>
  </si>
  <si>
    <t>BEISPIEL ZUR ERMITTLUNG DES DURCHSCHNITTLICHEN JAHRESBESTANDES AN ZUCHTSAUEN ZU STICHTAGEN</t>
  </si>
  <si>
    <t>Stichtag</t>
  </si>
  <si>
    <t>1.1.</t>
  </si>
  <si>
    <t>1.2.</t>
  </si>
  <si>
    <t>1.3.</t>
  </si>
  <si>
    <t>1.4.</t>
  </si>
  <si>
    <t>1.5.</t>
  </si>
  <si>
    <t>1.6.</t>
  </si>
  <si>
    <t>1.7.</t>
  </si>
  <si>
    <t>15.7.</t>
  </si>
  <si>
    <t>1.8.</t>
  </si>
  <si>
    <t>1.9.</t>
  </si>
  <si>
    <t>1.10.</t>
  </si>
  <si>
    <t>1.11.</t>
  </si>
  <si>
    <t>1.12.</t>
  </si>
  <si>
    <t>Stück</t>
  </si>
  <si>
    <t>gedeckte Jungsauen</t>
  </si>
  <si>
    <t>Eber</t>
  </si>
  <si>
    <t>Summe</t>
  </si>
  <si>
    <t>für die ersten 20 ha</t>
  </si>
  <si>
    <t>Normal VE/Betrieb im EHW Flöäche erfasst kein Zuschlag</t>
  </si>
  <si>
    <t>VE Berechnung für Zuschläge</t>
  </si>
  <si>
    <t xml:space="preserve">Ermittlung des NORMALVIEHBESTANDES </t>
  </si>
  <si>
    <t>Maximalbestand VE/Betrieb</t>
  </si>
  <si>
    <t>VE für Zuschläge</t>
  </si>
  <si>
    <t>Zuschlagssatz für jede Vieheinheit über Normalbestand</t>
  </si>
  <si>
    <t>Zuschlag für intensive Tierhaltung zum EHW</t>
  </si>
  <si>
    <t>Viehbestand VE/Betrieb tatsächlich</t>
  </si>
  <si>
    <t>ZB Puten</t>
  </si>
  <si>
    <t>Landw. Betrieb</t>
  </si>
  <si>
    <t>BewG §30 Abs 7</t>
  </si>
  <si>
    <r>
      <t xml:space="preserve">Vieheinheitenschlüssel ab 2014 </t>
    </r>
    <r>
      <rPr>
        <sz val="14"/>
        <color indexed="8"/>
        <rFont val="Calibri"/>
        <family val="2"/>
      </rPr>
      <t>BewG §30 Abs 7</t>
    </r>
  </si>
  <si>
    <t>Zuchtsauen</t>
  </si>
  <si>
    <t>Erzeugte Tiere/Jahr</t>
  </si>
  <si>
    <t>Beispiel für eine Viehzuschlagsrechnung im Putenhaltungsbetrieb (ab 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</si>
</sst>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2]\ #,##0.00_);[Red]\([$€-2]\ #,##0.00\)"/>
    <numFmt numFmtId="168" formatCode="0.0000000"/>
    <numFmt numFmtId="169" formatCode="0.000000"/>
    <numFmt numFmtId="170" formatCode="0.00000"/>
    <numFmt numFmtId="171" formatCode="0.0000"/>
    <numFmt numFmtId="172" formatCode="0.000"/>
    <numFmt numFmtId="173" formatCode="0.0"/>
    <numFmt numFmtId="174" formatCode="_-[$€-C07]\ * #,##0.00_-;\-[$€-C07]\ * #,##0.00_-;_-[$€-C07]\ * &quot;-&quot;??_-;_-@_-"/>
  </numFmts>
  <fonts count="74">
    <font>
      <sz val="11"/>
      <color theme="1"/>
      <name val="Calibri"/>
      <family val="2"/>
    </font>
    <font>
      <sz val="11"/>
      <color indexed="8"/>
      <name val="Calibri"/>
      <family val="2"/>
    </font>
    <font>
      <sz val="11"/>
      <color indexed="8"/>
      <name val="Inherit"/>
      <family val="0"/>
    </font>
    <font>
      <b/>
      <sz val="20"/>
      <color indexed="8"/>
      <name val="Inherit"/>
      <family val="0"/>
    </font>
    <font>
      <b/>
      <sz val="12"/>
      <color indexed="8"/>
      <name val="Inherit"/>
      <family val="0"/>
    </font>
    <font>
      <b/>
      <sz val="11"/>
      <color indexed="8"/>
      <name val="Inherit"/>
      <family val="0"/>
    </font>
    <font>
      <b/>
      <u val="single"/>
      <sz val="11"/>
      <color indexed="8"/>
      <name val="Inherit"/>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9"/>
      <color indexed="8"/>
      <name val="Calibri"/>
      <family val="2"/>
    </font>
    <font>
      <sz val="22"/>
      <color indexed="8"/>
      <name val="Calibri"/>
      <family val="2"/>
    </font>
    <font>
      <sz val="14"/>
      <color indexed="8"/>
      <name val="Calibri"/>
      <family val="2"/>
    </font>
    <font>
      <b/>
      <sz val="14"/>
      <color indexed="21"/>
      <name val="Arial"/>
      <family val="2"/>
    </font>
    <font>
      <b/>
      <sz val="20"/>
      <color indexed="8"/>
      <name val="Calibri"/>
      <family val="2"/>
    </font>
    <font>
      <sz val="14"/>
      <color indexed="8"/>
      <name val="Arial"/>
      <family val="2"/>
    </font>
    <font>
      <sz val="12"/>
      <color indexed="8"/>
      <name val="Calibri"/>
      <family val="2"/>
    </font>
    <font>
      <sz val="18"/>
      <color indexed="8"/>
      <name val="Calibri"/>
      <family val="2"/>
    </font>
    <font>
      <sz val="16"/>
      <color indexed="8"/>
      <name val="Times New Roman"/>
      <family val="1"/>
    </font>
    <font>
      <b/>
      <sz val="14"/>
      <color indexed="8"/>
      <name val="Calibri"/>
      <family val="2"/>
    </font>
    <font>
      <sz val="10"/>
      <color indexed="63"/>
      <name val="Arial"/>
      <family val="2"/>
    </font>
    <font>
      <b/>
      <sz val="14"/>
      <color indexed="63"/>
      <name val="Arial"/>
      <family val="2"/>
    </font>
    <font>
      <sz val="11"/>
      <color indexed="63"/>
      <name val="Arial"/>
      <family val="2"/>
    </font>
    <font>
      <b/>
      <sz val="18"/>
      <color indexed="8"/>
      <name val="Calibri"/>
      <family val="2"/>
    </font>
    <font>
      <b/>
      <sz val="26"/>
      <color indexed="8"/>
      <name val="Calibri"/>
      <family val="2"/>
    </font>
    <font>
      <b/>
      <sz val="14"/>
      <color indexed="8"/>
      <name val="Inherit"/>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000000"/>
      <name val="Calibri"/>
      <family val="2"/>
    </font>
    <font>
      <sz val="9"/>
      <color rgb="FF181717"/>
      <name val="Calibri"/>
      <family val="2"/>
    </font>
    <font>
      <sz val="11"/>
      <color rgb="FF000000"/>
      <name val="Inherit"/>
      <family val="0"/>
    </font>
    <font>
      <sz val="12"/>
      <color theme="1"/>
      <name val="Calibri"/>
      <family val="2"/>
    </font>
    <font>
      <sz val="14"/>
      <color theme="1"/>
      <name val="Calibri"/>
      <family val="2"/>
    </font>
    <font>
      <b/>
      <sz val="14"/>
      <color theme="1"/>
      <name val="Calibri"/>
      <family val="2"/>
    </font>
    <font>
      <b/>
      <sz val="11"/>
      <color rgb="FF000000"/>
      <name val="Inherit"/>
      <family val="0"/>
    </font>
    <font>
      <b/>
      <sz val="14"/>
      <color rgb="FF272727"/>
      <name val="Arial"/>
      <family val="2"/>
    </font>
    <font>
      <b/>
      <sz val="18"/>
      <color theme="1"/>
      <name val="Calibri"/>
      <family val="2"/>
    </font>
    <font>
      <b/>
      <sz val="20"/>
      <color theme="1"/>
      <name val="Calibri"/>
      <family val="2"/>
    </font>
    <font>
      <b/>
      <sz val="26"/>
      <color theme="1"/>
      <name val="Calibri"/>
      <family val="2"/>
    </font>
    <font>
      <sz val="18"/>
      <color theme="1"/>
      <name val="Calibri"/>
      <family val="2"/>
    </font>
    <font>
      <sz val="10"/>
      <color rgb="FF272727"/>
      <name val="Arial"/>
      <family val="2"/>
    </font>
    <font>
      <sz val="14"/>
      <color rgb="FF000000"/>
      <name val="Arial"/>
      <family val="2"/>
    </font>
    <font>
      <sz val="16"/>
      <color rgb="FF000000"/>
      <name val="Times New Roman"/>
      <family val="1"/>
    </font>
    <font>
      <b/>
      <sz val="14"/>
      <color rgb="FF000000"/>
      <name val="Inherit"/>
      <family val="0"/>
    </font>
    <font>
      <sz val="22"/>
      <color theme="1"/>
      <name val="Calibri"/>
      <family val="2"/>
    </font>
    <font>
      <b/>
      <sz val="14"/>
      <color rgb="FF007E46"/>
      <name val="Arial"/>
      <family val="2"/>
    </font>
    <font>
      <sz val="11"/>
      <color rgb="FF272727"/>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D8E8"/>
        <bgColor indexed="64"/>
      </patternFill>
    </fill>
    <fill>
      <patternFill patternType="solid">
        <fgColor rgb="FFD7E0ED"/>
        <bgColor indexed="64"/>
      </patternFill>
    </fill>
    <fill>
      <patternFill patternType="solid">
        <fgColor rgb="FFFFC000"/>
        <bgColor indexed="64"/>
      </patternFill>
    </fill>
    <fill>
      <patternFill patternType="solid">
        <fgColor theme="0"/>
        <bgColor indexed="64"/>
      </patternFill>
    </fill>
    <fill>
      <patternFill patternType="solid">
        <fgColor rgb="FFF9F9F9"/>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rgb="FF181717"/>
      </bottom>
    </border>
    <border>
      <left style="medium"/>
      <right>
        <color indexed="63"/>
      </right>
      <top>
        <color indexed="63"/>
      </top>
      <bottom style="medium">
        <color rgb="FF181717"/>
      </bottom>
    </border>
    <border>
      <left>
        <color indexed="63"/>
      </left>
      <right style="medium"/>
      <top>
        <color indexed="63"/>
      </top>
      <bottom style="medium">
        <color rgb="FF181717"/>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style="medium"/>
      <right style="medium"/>
      <top style="medium"/>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medium"/>
      <top>
        <color indexed="63"/>
      </top>
      <bottom style="medium"/>
    </border>
    <border>
      <left style="medium"/>
      <right style="medium"/>
      <top style="medium"/>
      <bottom style="double"/>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thin"/>
    </border>
    <border>
      <left>
        <color indexed="63"/>
      </left>
      <right>
        <color indexed="63"/>
      </right>
      <top style="medium">
        <color rgb="FF181717"/>
      </top>
      <bottom>
        <color indexed="63"/>
      </bottom>
    </border>
    <border>
      <left>
        <color indexed="63"/>
      </left>
      <right style="medium"/>
      <top style="medium">
        <color rgb="FF181717"/>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color rgb="FF9D9C9C"/>
      </left>
      <right style="medium">
        <color rgb="FF9D9C9C"/>
      </right>
      <top>
        <color indexed="63"/>
      </top>
      <bottom style="medium">
        <color rgb="FF9D9C9C"/>
      </bottom>
    </border>
    <border>
      <left style="medium">
        <color rgb="FF9D9C9C"/>
      </left>
      <right style="medium">
        <color rgb="FF9D9C9C"/>
      </right>
      <top style="medium">
        <color rgb="FF9D9C9C"/>
      </top>
      <bottom style="medium">
        <color rgb="FF9D9C9C"/>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color indexed="63"/>
      </right>
      <top style="medium"/>
      <bottom style="double"/>
    </border>
    <border>
      <left>
        <color indexed="63"/>
      </left>
      <right style="thin"/>
      <top style="medium"/>
      <bottom style="double"/>
    </border>
    <border>
      <left style="thin"/>
      <right style="thin"/>
      <top style="medium"/>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78">
    <xf numFmtId="0" fontId="0" fillId="0" borderId="0" xfId="0" applyFont="1" applyAlignment="1">
      <alignment/>
    </xf>
    <xf numFmtId="0" fontId="55" fillId="33" borderId="10" xfId="0" applyFont="1" applyFill="1" applyBorder="1" applyAlignment="1">
      <alignment vertical="center" wrapText="1"/>
    </xf>
    <xf numFmtId="0" fontId="55" fillId="34" borderId="10" xfId="0" applyFont="1" applyFill="1" applyBorder="1" applyAlignment="1">
      <alignment vertical="center" wrapText="1"/>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0" fillId="19" borderId="0" xfId="0" applyFill="1" applyAlignment="1">
      <alignment/>
    </xf>
    <xf numFmtId="0" fontId="56" fillId="19" borderId="0" xfId="0" applyFont="1" applyFill="1" applyAlignment="1">
      <alignment vertical="center"/>
    </xf>
    <xf numFmtId="0" fontId="56" fillId="0" borderId="11" xfId="0" applyFont="1" applyBorder="1" applyAlignment="1">
      <alignment vertical="center" wrapText="1"/>
    </xf>
    <xf numFmtId="0" fontId="56" fillId="0" borderId="12" xfId="0" applyFont="1" applyBorder="1" applyAlignment="1">
      <alignment vertical="center" wrapText="1"/>
    </xf>
    <xf numFmtId="0" fontId="56" fillId="0" borderId="13" xfId="0" applyFont="1" applyBorder="1" applyAlignment="1">
      <alignment vertical="center" wrapText="1"/>
    </xf>
    <xf numFmtId="0" fontId="56" fillId="33" borderId="11" xfId="0" applyFont="1" applyFill="1" applyBorder="1" applyAlignment="1">
      <alignment vertical="center" wrapText="1"/>
    </xf>
    <xf numFmtId="0" fontId="55" fillId="33" borderId="12" xfId="0" applyFont="1" applyFill="1" applyBorder="1" applyAlignment="1">
      <alignment vertical="center" wrapText="1"/>
    </xf>
    <xf numFmtId="0" fontId="56" fillId="34" borderId="11" xfId="0" applyFont="1" applyFill="1" applyBorder="1" applyAlignment="1">
      <alignment vertical="center" wrapText="1"/>
    </xf>
    <xf numFmtId="0" fontId="55" fillId="34" borderId="12" xfId="0" applyFont="1" applyFill="1" applyBorder="1" applyAlignment="1">
      <alignment vertical="center" wrapText="1"/>
    </xf>
    <xf numFmtId="0" fontId="56" fillId="0" borderId="14"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0" fillId="0" borderId="17" xfId="0" applyBorder="1" applyAlignment="1">
      <alignment/>
    </xf>
    <xf numFmtId="0" fontId="57" fillId="0" borderId="0" xfId="0" applyFont="1" applyAlignment="1">
      <alignment horizontal="left" vertical="center" wrapText="1"/>
    </xf>
    <xf numFmtId="0" fontId="0" fillId="0" borderId="17" xfId="0" applyBorder="1" applyAlignment="1">
      <alignment horizontal="center" vertical="center"/>
    </xf>
    <xf numFmtId="0" fontId="0" fillId="0" borderId="18" xfId="0" applyBorder="1" applyAlignment="1">
      <alignment/>
    </xf>
    <xf numFmtId="0" fontId="57" fillId="0" borderId="17" xfId="0" applyFont="1" applyBorder="1" applyAlignment="1">
      <alignment horizontal="center" vertical="center" wrapText="1"/>
    </xf>
    <xf numFmtId="2" fontId="57" fillId="0" borderId="17" xfId="0" applyNumberFormat="1" applyFont="1" applyBorder="1" applyAlignment="1">
      <alignment horizontal="center" vertical="center" wrapText="1"/>
    </xf>
    <xf numFmtId="0" fontId="57" fillId="19" borderId="17" xfId="0" applyFont="1" applyFill="1" applyBorder="1" applyAlignment="1">
      <alignment horizontal="center" vertical="center" wrapText="1"/>
    </xf>
    <xf numFmtId="0" fontId="0" fillId="0" borderId="17" xfId="0" applyBorder="1" applyAlignment="1">
      <alignment horizontal="center"/>
    </xf>
    <xf numFmtId="0" fontId="58" fillId="0" borderId="17" xfId="0" applyFont="1" applyBorder="1" applyAlignment="1">
      <alignment horizontal="center"/>
    </xf>
    <xf numFmtId="0" fontId="58" fillId="0" borderId="19" xfId="0" applyFont="1" applyBorder="1" applyAlignment="1">
      <alignment horizontal="center" wrapText="1"/>
    </xf>
    <xf numFmtId="0" fontId="58" fillId="19" borderId="17" xfId="0" applyFont="1" applyFill="1" applyBorder="1" applyAlignment="1">
      <alignment horizontal="center"/>
    </xf>
    <xf numFmtId="0" fontId="0" fillId="0" borderId="0" xfId="0" applyAlignment="1">
      <alignment vertical="center"/>
    </xf>
    <xf numFmtId="0" fontId="0" fillId="0" borderId="19" xfId="0" applyBorder="1" applyAlignment="1">
      <alignment horizontal="center" vertical="center"/>
    </xf>
    <xf numFmtId="0" fontId="58" fillId="0" borderId="20" xfId="0" applyFont="1" applyBorder="1" applyAlignment="1">
      <alignment horizontal="center"/>
    </xf>
    <xf numFmtId="0" fontId="0" fillId="0" borderId="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9" fillId="0" borderId="19" xfId="0" applyFont="1" applyBorder="1" applyAlignment="1">
      <alignment horizontal="center"/>
    </xf>
    <xf numFmtId="0" fontId="59" fillId="19" borderId="24" xfId="0" applyFont="1" applyFill="1" applyBorder="1" applyAlignment="1">
      <alignment horizontal="center" vertical="center"/>
    </xf>
    <xf numFmtId="0" fontId="0" fillId="0" borderId="25" xfId="0" applyBorder="1" applyAlignment="1">
      <alignment/>
    </xf>
    <xf numFmtId="0" fontId="58" fillId="0" borderId="18" xfId="0" applyFont="1" applyBorder="1" applyAlignment="1">
      <alignment/>
    </xf>
    <xf numFmtId="0" fontId="58" fillId="19" borderId="26" xfId="0" applyFont="1" applyFill="1" applyBorder="1" applyAlignment="1">
      <alignment horizontal="center"/>
    </xf>
    <xf numFmtId="0" fontId="58" fillId="0" borderId="27" xfId="0" applyFont="1" applyBorder="1" applyAlignment="1">
      <alignment horizontal="center"/>
    </xf>
    <xf numFmtId="0" fontId="0" fillId="0" borderId="28" xfId="0" applyBorder="1" applyAlignment="1">
      <alignment horizontal="center"/>
    </xf>
    <xf numFmtId="0" fontId="0" fillId="0" borderId="13" xfId="0" applyBorder="1" applyAlignment="1">
      <alignment/>
    </xf>
    <xf numFmtId="0" fontId="58" fillId="0" borderId="0" xfId="0" applyFont="1" applyBorder="1" applyAlignment="1">
      <alignment/>
    </xf>
    <xf numFmtId="0" fontId="0" fillId="0" borderId="29" xfId="0" applyBorder="1" applyAlignment="1">
      <alignment horizontal="center"/>
    </xf>
    <xf numFmtId="0" fontId="0" fillId="0" borderId="14" xfId="0" applyBorder="1" applyAlignment="1">
      <alignment/>
    </xf>
    <xf numFmtId="0" fontId="0" fillId="0" borderId="15" xfId="0" applyBorder="1" applyAlignment="1">
      <alignment/>
    </xf>
    <xf numFmtId="0" fontId="58" fillId="0" borderId="15" xfId="0" applyFont="1" applyBorder="1" applyAlignment="1">
      <alignment/>
    </xf>
    <xf numFmtId="0" fontId="58" fillId="0" borderId="30" xfId="0" applyFont="1" applyBorder="1" applyAlignment="1">
      <alignment horizontal="center"/>
    </xf>
    <xf numFmtId="0" fontId="0" fillId="0" borderId="31" xfId="0" applyBorder="1" applyAlignment="1">
      <alignment horizontal="center"/>
    </xf>
    <xf numFmtId="0" fontId="0" fillId="0" borderId="16" xfId="0" applyBorder="1" applyAlignment="1">
      <alignment/>
    </xf>
    <xf numFmtId="0" fontId="59" fillId="0" borderId="32" xfId="0" applyFont="1" applyBorder="1" applyAlignment="1">
      <alignment horizontal="center"/>
    </xf>
    <xf numFmtId="0" fontId="60" fillId="0" borderId="33" xfId="0" applyFont="1" applyBorder="1" applyAlignment="1">
      <alignment horizontal="center"/>
    </xf>
    <xf numFmtId="0" fontId="61" fillId="0" borderId="17" xfId="0" applyFont="1" applyBorder="1" applyAlignment="1">
      <alignment horizontal="center" vertical="center" wrapText="1"/>
    </xf>
    <xf numFmtId="0" fontId="57" fillId="19" borderId="34" xfId="0" applyFont="1" applyFill="1" applyBorder="1" applyAlignment="1">
      <alignment horizontal="center" vertical="center" wrapText="1"/>
    </xf>
    <xf numFmtId="0" fontId="57" fillId="0" borderId="34" xfId="0" applyFont="1" applyBorder="1" applyAlignment="1">
      <alignment horizontal="center" vertical="center" wrapText="1"/>
    </xf>
    <xf numFmtId="2" fontId="61" fillId="0" borderId="35" xfId="0" applyNumberFormat="1" applyFont="1" applyBorder="1" applyAlignment="1">
      <alignment horizontal="center" vertical="center" wrapText="1"/>
    </xf>
    <xf numFmtId="2" fontId="61" fillId="0" borderId="33" xfId="0" applyNumberFormat="1" applyFont="1" applyBorder="1" applyAlignment="1">
      <alignment horizontal="center" vertical="center" wrapText="1"/>
    </xf>
    <xf numFmtId="0" fontId="0" fillId="0" borderId="0" xfId="0" applyAlignment="1">
      <alignment horizontal="left" vertical="center" indent="1"/>
    </xf>
    <xf numFmtId="0" fontId="62" fillId="0" borderId="0" xfId="0" applyFont="1" applyAlignment="1">
      <alignment horizontal="left" vertical="center" indent="3"/>
    </xf>
    <xf numFmtId="0" fontId="59" fillId="0" borderId="24" xfId="0" applyFont="1" applyFill="1" applyBorder="1" applyAlignment="1">
      <alignment horizontal="center" vertical="center"/>
    </xf>
    <xf numFmtId="0" fontId="63" fillId="19" borderId="21" xfId="0" applyFont="1" applyFill="1" applyBorder="1" applyAlignment="1">
      <alignment/>
    </xf>
    <xf numFmtId="0" fontId="63" fillId="19" borderId="22" xfId="0" applyFont="1" applyFill="1" applyBorder="1" applyAlignment="1">
      <alignment/>
    </xf>
    <xf numFmtId="0" fontId="59" fillId="0" borderId="17" xfId="0" applyFont="1" applyBorder="1" applyAlignment="1">
      <alignment/>
    </xf>
    <xf numFmtId="0" fontId="0" fillId="0" borderId="36" xfId="0" applyBorder="1" applyAlignment="1">
      <alignment horizontal="center" vertical="center"/>
    </xf>
    <xf numFmtId="0" fontId="0" fillId="0" borderId="36" xfId="0" applyBorder="1" applyAlignment="1">
      <alignment horizontal="center" vertical="center" wrapText="1"/>
    </xf>
    <xf numFmtId="0" fontId="59" fillId="0" borderId="36" xfId="0" applyFont="1" applyBorder="1" applyAlignment="1">
      <alignment horizontal="left"/>
    </xf>
    <xf numFmtId="0" fontId="59" fillId="0" borderId="36" xfId="0" applyFont="1" applyBorder="1" applyAlignment="1">
      <alignment/>
    </xf>
    <xf numFmtId="0" fontId="59" fillId="35" borderId="19" xfId="0" applyFont="1" applyFill="1" applyBorder="1" applyAlignment="1">
      <alignment horizontal="center" vertical="center" wrapText="1"/>
    </xf>
    <xf numFmtId="0" fontId="59" fillId="0" borderId="23" xfId="0" applyFont="1" applyBorder="1" applyAlignment="1">
      <alignment horizontal="center" vertical="center"/>
    </xf>
    <xf numFmtId="0" fontId="59" fillId="0" borderId="17" xfId="0" applyFont="1" applyBorder="1" applyAlignment="1">
      <alignment horizontal="right" vertical="center"/>
    </xf>
    <xf numFmtId="0" fontId="59" fillId="0" borderId="34" xfId="0" applyFont="1" applyBorder="1" applyAlignment="1">
      <alignment horizontal="right" vertical="center"/>
    </xf>
    <xf numFmtId="0" fontId="58" fillId="19" borderId="17" xfId="0" applyFont="1" applyFill="1" applyBorder="1" applyAlignment="1">
      <alignment horizontal="center" vertical="center"/>
    </xf>
    <xf numFmtId="174" fontId="60" fillId="0" borderId="19" xfId="0" applyNumberFormat="1" applyFont="1" applyBorder="1" applyAlignment="1">
      <alignment horizontal="center" vertical="center"/>
    </xf>
    <xf numFmtId="0" fontId="64" fillId="0" borderId="21" xfId="0" applyFont="1" applyBorder="1" applyAlignment="1">
      <alignment horizontal="left"/>
    </xf>
    <xf numFmtId="0" fontId="64" fillId="0" borderId="22" xfId="0" applyFont="1" applyBorder="1" applyAlignment="1">
      <alignment horizontal="left"/>
    </xf>
    <xf numFmtId="0" fontId="64" fillId="0" borderId="23" xfId="0" applyFont="1" applyBorder="1" applyAlignment="1">
      <alignment horizontal="left"/>
    </xf>
    <xf numFmtId="0" fontId="56" fillId="0" borderId="37"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38" xfId="0" applyFont="1" applyBorder="1" applyAlignment="1">
      <alignment vertical="center" wrapText="1"/>
    </xf>
    <xf numFmtId="0" fontId="56" fillId="0" borderId="12" xfId="0" applyFont="1" applyBorder="1" applyAlignment="1">
      <alignment vertical="center" wrapText="1"/>
    </xf>
    <xf numFmtId="0" fontId="56" fillId="0" borderId="37" xfId="0" applyFont="1" applyBorder="1" applyAlignment="1">
      <alignment vertical="center" wrapText="1"/>
    </xf>
    <xf numFmtId="0" fontId="56" fillId="0" borderId="10" xfId="0" applyFont="1" applyBorder="1" applyAlignment="1">
      <alignment vertical="center" wrapText="1"/>
    </xf>
    <xf numFmtId="0" fontId="65" fillId="0" borderId="21" xfId="0" applyFont="1" applyBorder="1" applyAlignment="1">
      <alignment horizontal="center"/>
    </xf>
    <xf numFmtId="0" fontId="65" fillId="0" borderId="22" xfId="0" applyFont="1" applyBorder="1" applyAlignment="1">
      <alignment horizontal="center"/>
    </xf>
    <xf numFmtId="0" fontId="65" fillId="0" borderId="23" xfId="0" applyFont="1" applyBorder="1" applyAlignment="1">
      <alignment horizontal="center"/>
    </xf>
    <xf numFmtId="0" fontId="59" fillId="0" borderId="17" xfId="0" applyFont="1" applyBorder="1" applyAlignment="1">
      <alignment horizontal="left"/>
    </xf>
    <xf numFmtId="0" fontId="59" fillId="0" borderId="39" xfId="0" applyFont="1" applyBorder="1" applyAlignment="1">
      <alignment horizontal="left" vertical="center" wrapText="1"/>
    </xf>
    <xf numFmtId="0" fontId="59" fillId="0" borderId="40" xfId="0" applyFont="1" applyBorder="1" applyAlignment="1">
      <alignment horizontal="left" vertical="center" wrapText="1"/>
    </xf>
    <xf numFmtId="0" fontId="59" fillId="0" borderId="41" xfId="0" applyFont="1" applyBorder="1" applyAlignment="1">
      <alignment horizontal="left" vertical="center" wrapText="1"/>
    </xf>
    <xf numFmtId="43" fontId="63" fillId="19" borderId="21" xfId="0" applyNumberFormat="1" applyFont="1" applyFill="1" applyBorder="1" applyAlignment="1">
      <alignment horizontal="center"/>
    </xf>
    <xf numFmtId="43" fontId="63" fillId="19" borderId="23" xfId="0" applyNumberFormat="1" applyFont="1" applyFill="1" applyBorder="1" applyAlignment="1">
      <alignment horizontal="center"/>
    </xf>
    <xf numFmtId="0" fontId="59" fillId="0" borderId="42" xfId="0" applyFont="1" applyBorder="1" applyAlignment="1">
      <alignment horizontal="left" vertical="center" wrapText="1"/>
    </xf>
    <xf numFmtId="0" fontId="59" fillId="0" borderId="43" xfId="0" applyFont="1" applyBorder="1" applyAlignment="1">
      <alignment horizontal="left" vertical="center" wrapText="1"/>
    </xf>
    <xf numFmtId="0" fontId="59" fillId="0" borderId="44" xfId="0" applyFont="1" applyBorder="1" applyAlignment="1">
      <alignment horizontal="left" vertical="center" wrapText="1"/>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63" fillId="19" borderId="21" xfId="0" applyFont="1" applyFill="1" applyBorder="1" applyAlignment="1">
      <alignment horizontal="left"/>
    </xf>
    <xf numFmtId="0" fontId="63" fillId="19" borderId="22" xfId="0" applyFont="1" applyFill="1" applyBorder="1" applyAlignment="1">
      <alignment horizontal="left"/>
    </xf>
    <xf numFmtId="0" fontId="63" fillId="19" borderId="23" xfId="0" applyFont="1" applyFill="1" applyBorder="1" applyAlignment="1">
      <alignment horizontal="left"/>
    </xf>
    <xf numFmtId="0" fontId="59" fillId="0" borderId="17" xfId="0" applyFont="1" applyBorder="1" applyAlignment="1">
      <alignment horizontal="left" vertical="center"/>
    </xf>
    <xf numFmtId="0" fontId="57" fillId="0" borderId="17" xfId="0" applyFont="1" applyBorder="1" applyAlignment="1">
      <alignment horizontal="center"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3" xfId="0" applyFont="1" applyBorder="1" applyAlignment="1">
      <alignment horizontal="left" vertical="center" wrapText="1"/>
    </xf>
    <xf numFmtId="0" fontId="57" fillId="0" borderId="48" xfId="0" applyFont="1" applyBorder="1" applyAlignment="1">
      <alignment horizontal="left" vertical="center" wrapText="1"/>
    </xf>
    <xf numFmtId="0" fontId="57" fillId="0" borderId="49" xfId="0" applyFont="1" applyBorder="1" applyAlignment="1">
      <alignment horizontal="left" vertical="center" wrapText="1"/>
    </xf>
    <xf numFmtId="0" fontId="57" fillId="0" borderId="50" xfId="0" applyFont="1" applyBorder="1" applyAlignment="1">
      <alignment horizontal="left" vertical="center" wrapText="1"/>
    </xf>
    <xf numFmtId="0" fontId="66" fillId="0" borderId="39" xfId="0" applyFont="1" applyBorder="1" applyAlignment="1">
      <alignment horizontal="center"/>
    </xf>
    <xf numFmtId="0" fontId="66" fillId="0" borderId="40" xfId="0" applyFont="1" applyBorder="1" applyAlignment="1">
      <alignment horizontal="center"/>
    </xf>
    <xf numFmtId="0" fontId="57" fillId="0" borderId="0" xfId="0" applyFont="1" applyAlignment="1">
      <alignment horizontal="left" vertical="center" wrapText="1"/>
    </xf>
    <xf numFmtId="0" fontId="57" fillId="0" borderId="34" xfId="0" applyFont="1" applyBorder="1" applyAlignment="1">
      <alignment horizontal="center" vertical="center" wrapText="1"/>
    </xf>
    <xf numFmtId="0" fontId="67" fillId="0" borderId="0" xfId="0" applyFont="1" applyAlignment="1">
      <alignment horizontal="left" vertical="center" wrapText="1"/>
    </xf>
    <xf numFmtId="0" fontId="68" fillId="0" borderId="13" xfId="0" applyFont="1" applyBorder="1" applyAlignment="1">
      <alignment horizontal="center" vertical="top" wrapText="1"/>
    </xf>
    <xf numFmtId="0" fontId="68" fillId="0" borderId="0" xfId="0" applyFont="1" applyBorder="1" applyAlignment="1">
      <alignment horizontal="center" vertical="top" wrapText="1"/>
    </xf>
    <xf numFmtId="0" fontId="68" fillId="0" borderId="51" xfId="0" applyFont="1" applyBorder="1" applyAlignment="1">
      <alignment horizontal="center" vertical="top" wrapText="1"/>
    </xf>
    <xf numFmtId="0" fontId="68" fillId="0" borderId="14" xfId="0" applyFont="1" applyBorder="1" applyAlignment="1">
      <alignment horizontal="center" vertical="top" wrapText="1"/>
    </xf>
    <xf numFmtId="0" fontId="68" fillId="0" borderId="15" xfId="0" applyFont="1" applyBorder="1" applyAlignment="1">
      <alignment horizontal="center" vertical="top" wrapText="1"/>
    </xf>
    <xf numFmtId="0" fontId="68" fillId="0" borderId="16" xfId="0" applyFont="1" applyBorder="1" applyAlignment="1">
      <alignment horizontal="center" vertical="top" wrapText="1"/>
    </xf>
    <xf numFmtId="0" fontId="0" fillId="36" borderId="0" xfId="0" applyFill="1" applyAlignment="1">
      <alignment/>
    </xf>
    <xf numFmtId="0" fontId="57" fillId="36" borderId="0" xfId="0" applyFont="1" applyFill="1" applyAlignment="1">
      <alignment horizontal="left" vertical="center" wrapText="1"/>
    </xf>
    <xf numFmtId="0" fontId="0" fillId="37" borderId="52" xfId="0" applyFill="1" applyBorder="1" applyAlignment="1">
      <alignment horizontal="left" vertical="center"/>
    </xf>
    <xf numFmtId="0" fontId="69" fillId="0" borderId="17" xfId="0" applyFont="1" applyBorder="1" applyAlignment="1">
      <alignment horizontal="left" vertical="center" wrapText="1"/>
    </xf>
    <xf numFmtId="0" fontId="0" fillId="36" borderId="52" xfId="0" applyFill="1" applyBorder="1" applyAlignment="1">
      <alignment horizontal="left" vertical="center"/>
    </xf>
    <xf numFmtId="0" fontId="0" fillId="36" borderId="53" xfId="0" applyFill="1" applyBorder="1" applyAlignment="1">
      <alignment horizontal="left" vertical="center"/>
    </xf>
    <xf numFmtId="0" fontId="58" fillId="36" borderId="0" xfId="0" applyFont="1" applyFill="1" applyAlignment="1">
      <alignment/>
    </xf>
    <xf numFmtId="0" fontId="63" fillId="19" borderId="25" xfId="0" applyFont="1" applyFill="1" applyBorder="1" applyAlignment="1">
      <alignment horizontal="left"/>
    </xf>
    <xf numFmtId="0" fontId="63" fillId="19" borderId="18" xfId="0" applyFont="1" applyFill="1" applyBorder="1" applyAlignment="1">
      <alignment horizontal="left"/>
    </xf>
    <xf numFmtId="0" fontId="67" fillId="0" borderId="17" xfId="0" applyFont="1" applyBorder="1" applyAlignment="1">
      <alignment vertical="center" wrapText="1"/>
    </xf>
    <xf numFmtId="0" fontId="0" fillId="8" borderId="0" xfId="0" applyFill="1" applyAlignment="1">
      <alignment/>
    </xf>
    <xf numFmtId="0" fontId="62" fillId="0" borderId="21" xfId="0" applyFont="1" applyBorder="1" applyAlignment="1">
      <alignment horizontal="left" vertical="center"/>
    </xf>
    <xf numFmtId="0" fontId="62" fillId="0" borderId="22" xfId="0" applyFont="1" applyBorder="1" applyAlignment="1">
      <alignment horizontal="left" vertical="center"/>
    </xf>
    <xf numFmtId="0" fontId="62" fillId="0" borderId="23" xfId="0" applyFont="1" applyBorder="1" applyAlignment="1">
      <alignment horizontal="left" vertical="center"/>
    </xf>
    <xf numFmtId="0" fontId="70" fillId="0" borderId="21" xfId="0" applyFont="1" applyBorder="1" applyAlignment="1">
      <alignment horizontal="center" vertical="center"/>
    </xf>
    <xf numFmtId="0" fontId="70" fillId="0" borderId="23" xfId="0" applyFont="1" applyBorder="1" applyAlignment="1">
      <alignment horizontal="center" vertical="center"/>
    </xf>
    <xf numFmtId="0" fontId="71" fillId="0" borderId="21" xfId="0" applyFont="1" applyBorder="1" applyAlignment="1">
      <alignment horizontal="center"/>
    </xf>
    <xf numFmtId="0" fontId="71" fillId="0" borderId="22" xfId="0" applyFont="1" applyBorder="1" applyAlignment="1">
      <alignment horizontal="center"/>
    </xf>
    <xf numFmtId="0" fontId="71" fillId="0" borderId="23" xfId="0" applyFont="1" applyBorder="1" applyAlignment="1">
      <alignment horizontal="center"/>
    </xf>
    <xf numFmtId="0" fontId="0" fillId="2" borderId="0" xfId="0" applyFill="1" applyAlignment="1">
      <alignment/>
    </xf>
    <xf numFmtId="0" fontId="0" fillId="36" borderId="17" xfId="0" applyFill="1" applyBorder="1" applyAlignment="1">
      <alignment horizontal="center" vertical="center"/>
    </xf>
    <xf numFmtId="0" fontId="0" fillId="36" borderId="17" xfId="0" applyFill="1" applyBorder="1" applyAlignment="1">
      <alignment horizontal="center" vertical="center" wrapText="1"/>
    </xf>
    <xf numFmtId="0" fontId="0" fillId="36" borderId="17" xfId="0" applyFill="1" applyBorder="1" applyAlignment="1">
      <alignment/>
    </xf>
    <xf numFmtId="0" fontId="0" fillId="36" borderId="21" xfId="0" applyFill="1" applyBorder="1" applyAlignment="1">
      <alignment horizontal="left"/>
    </xf>
    <xf numFmtId="0" fontId="0" fillId="36" borderId="22" xfId="0" applyFill="1" applyBorder="1" applyAlignment="1">
      <alignment horizontal="left"/>
    </xf>
    <xf numFmtId="0" fontId="0" fillId="36" borderId="23" xfId="0" applyFill="1" applyBorder="1" applyAlignment="1">
      <alignment horizontal="left"/>
    </xf>
    <xf numFmtId="0" fontId="0" fillId="36" borderId="36" xfId="0" applyFill="1" applyBorder="1" applyAlignment="1">
      <alignment horizontal="center"/>
    </xf>
    <xf numFmtId="0" fontId="0" fillId="36" borderId="36" xfId="0" applyFill="1" applyBorder="1" applyAlignment="1">
      <alignment/>
    </xf>
    <xf numFmtId="0" fontId="59" fillId="36" borderId="21" xfId="0" applyFont="1" applyFill="1" applyBorder="1" applyAlignment="1">
      <alignment/>
    </xf>
    <xf numFmtId="0" fontId="59" fillId="36" borderId="22" xfId="0" applyFont="1" applyFill="1" applyBorder="1" applyAlignment="1">
      <alignment/>
    </xf>
    <xf numFmtId="0" fontId="59" fillId="36" borderId="23" xfId="0" applyFont="1" applyFill="1" applyBorder="1" applyAlignment="1">
      <alignment/>
    </xf>
    <xf numFmtId="0" fontId="59" fillId="36" borderId="21" xfId="0" applyFont="1" applyFill="1" applyBorder="1" applyAlignment="1">
      <alignment horizontal="center" wrapText="1"/>
    </xf>
    <xf numFmtId="0" fontId="59" fillId="36" borderId="22" xfId="0" applyFont="1" applyFill="1" applyBorder="1" applyAlignment="1">
      <alignment horizontal="center" wrapText="1"/>
    </xf>
    <xf numFmtId="0" fontId="59" fillId="36" borderId="23" xfId="0" applyFont="1" applyFill="1" applyBorder="1" applyAlignment="1">
      <alignment horizontal="center" wrapText="1"/>
    </xf>
    <xf numFmtId="0" fontId="59" fillId="36" borderId="19" xfId="0" applyFont="1" applyFill="1" applyBorder="1" applyAlignment="1">
      <alignment vertical="center"/>
    </xf>
    <xf numFmtId="43" fontId="59" fillId="36" borderId="19" xfId="46" applyFont="1" applyFill="1" applyBorder="1" applyAlignment="1">
      <alignment/>
    </xf>
    <xf numFmtId="43" fontId="59" fillId="36" borderId="32" xfId="46" applyFont="1" applyFill="1" applyBorder="1" applyAlignment="1">
      <alignment/>
    </xf>
    <xf numFmtId="0" fontId="59" fillId="36" borderId="0" xfId="0" applyFont="1" applyFill="1" applyBorder="1" applyAlignment="1">
      <alignment/>
    </xf>
    <xf numFmtId="0" fontId="59" fillId="36" borderId="20" xfId="0" applyFont="1" applyFill="1" applyBorder="1" applyAlignment="1">
      <alignment/>
    </xf>
    <xf numFmtId="0" fontId="0" fillId="36" borderId="54" xfId="0" applyFill="1" applyBorder="1" applyAlignment="1">
      <alignment/>
    </xf>
    <xf numFmtId="43" fontId="59" fillId="36" borderId="17" xfId="46" applyFont="1" applyFill="1" applyBorder="1" applyAlignment="1">
      <alignment/>
    </xf>
    <xf numFmtId="0" fontId="59" fillId="36" borderId="30" xfId="0" applyFont="1" applyFill="1" applyBorder="1" applyAlignment="1">
      <alignment/>
    </xf>
    <xf numFmtId="0" fontId="0" fillId="36" borderId="55" xfId="0" applyFill="1" applyBorder="1" applyAlignment="1">
      <alignment/>
    </xf>
    <xf numFmtId="43" fontId="59" fillId="36" borderId="56" xfId="46" applyFont="1" applyFill="1" applyBorder="1" applyAlignment="1">
      <alignment/>
    </xf>
    <xf numFmtId="0" fontId="60" fillId="36" borderId="57" xfId="0" applyFont="1" applyFill="1" applyBorder="1" applyAlignment="1">
      <alignment/>
    </xf>
    <xf numFmtId="0" fontId="43" fillId="36" borderId="58" xfId="0" applyFont="1" applyFill="1" applyBorder="1" applyAlignment="1">
      <alignment/>
    </xf>
    <xf numFmtId="43" fontId="60" fillId="36" borderId="59" xfId="46" applyFont="1" applyFill="1" applyBorder="1" applyAlignment="1">
      <alignment/>
    </xf>
    <xf numFmtId="43" fontId="0" fillId="36" borderId="0" xfId="46" applyFont="1" applyFill="1" applyAlignment="1">
      <alignment/>
    </xf>
    <xf numFmtId="0" fontId="72" fillId="0" borderId="21" xfId="0" applyFont="1" applyBorder="1" applyAlignment="1">
      <alignment horizontal="center" vertical="center"/>
    </xf>
    <xf numFmtId="0" fontId="72" fillId="0" borderId="22" xfId="0" applyFont="1" applyBorder="1" applyAlignment="1">
      <alignment horizontal="center" vertical="center"/>
    </xf>
    <xf numFmtId="0" fontId="72" fillId="0" borderId="23" xfId="0" applyFont="1" applyBorder="1" applyAlignment="1">
      <alignment horizontal="center" vertical="center"/>
    </xf>
    <xf numFmtId="0" fontId="73" fillId="0" borderId="17" xfId="0" applyFont="1" applyBorder="1" applyAlignment="1">
      <alignment horizontal="left" vertical="center" wrapText="1" indent="3"/>
    </xf>
    <xf numFmtId="1" fontId="73" fillId="0" borderId="17" xfId="0" applyNumberFormat="1" applyFont="1" applyBorder="1" applyAlignment="1">
      <alignment horizontal="left" vertical="center" wrapText="1" indent="3"/>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4"/>
  <sheetViews>
    <sheetView tabSelected="1" zoomScalePageLayoutView="0" workbookViewId="0" topLeftCell="A1">
      <selection activeCell="B40" sqref="B40"/>
    </sheetView>
  </sheetViews>
  <sheetFormatPr defaultColWidth="11.421875" defaultRowHeight="15"/>
  <cols>
    <col min="1" max="1" width="22.7109375" style="0" customWidth="1"/>
  </cols>
  <sheetData>
    <row r="1" spans="1:6" ht="27" thickBot="1">
      <c r="A1" s="74" t="s">
        <v>141</v>
      </c>
      <c r="B1" s="75"/>
      <c r="C1" s="75"/>
      <c r="D1" s="75"/>
      <c r="E1" s="75"/>
      <c r="F1" s="76"/>
    </row>
    <row r="2" spans="1:6" ht="15.75" thickBot="1">
      <c r="A2" s="10" t="s">
        <v>0</v>
      </c>
      <c r="B2" s="1"/>
      <c r="C2" s="11"/>
      <c r="D2" s="5"/>
      <c r="E2" s="5"/>
      <c r="F2" s="5"/>
    </row>
    <row r="3" spans="1:6" ht="24.75" thickBot="1">
      <c r="A3" s="7" t="s">
        <v>1</v>
      </c>
      <c r="B3" s="3">
        <v>0.35</v>
      </c>
      <c r="C3" s="8" t="s">
        <v>2</v>
      </c>
      <c r="D3" s="5"/>
      <c r="E3" s="5"/>
      <c r="F3" s="5"/>
    </row>
    <row r="4" spans="1:6" ht="24">
      <c r="A4" s="9" t="s">
        <v>3</v>
      </c>
      <c r="B4" s="77">
        <v>0.6</v>
      </c>
      <c r="C4" s="79" t="s">
        <v>2</v>
      </c>
      <c r="D4" s="5"/>
      <c r="E4" s="5"/>
      <c r="F4" s="5"/>
    </row>
    <row r="5" spans="1:6" ht="15.75" thickBot="1">
      <c r="A5" s="7" t="s">
        <v>4</v>
      </c>
      <c r="B5" s="78"/>
      <c r="C5" s="80"/>
      <c r="D5" s="5"/>
      <c r="E5" s="5"/>
      <c r="F5" s="5"/>
    </row>
    <row r="6" spans="1:6" ht="24.75" thickBot="1">
      <c r="A6" s="7" t="s">
        <v>5</v>
      </c>
      <c r="B6" s="3">
        <v>0.8</v>
      </c>
      <c r="C6" s="8" t="s">
        <v>2</v>
      </c>
      <c r="D6" s="5"/>
      <c r="E6" s="5"/>
      <c r="F6" s="5"/>
    </row>
    <row r="7" spans="1:6" ht="15.75" thickBot="1">
      <c r="A7" s="10" t="s">
        <v>6</v>
      </c>
      <c r="B7" s="1"/>
      <c r="C7" s="11"/>
      <c r="D7" s="5"/>
      <c r="E7" s="5"/>
      <c r="F7" s="5"/>
    </row>
    <row r="8" spans="1:6" ht="15.75" thickBot="1">
      <c r="A8" s="7" t="s">
        <v>7</v>
      </c>
      <c r="B8" s="3">
        <v>0.3</v>
      </c>
      <c r="C8" s="8" t="s">
        <v>2</v>
      </c>
      <c r="D8" s="5"/>
      <c r="E8" s="5"/>
      <c r="F8" s="5"/>
    </row>
    <row r="9" spans="1:6" ht="24.75" thickBot="1">
      <c r="A9" s="7" t="s">
        <v>8</v>
      </c>
      <c r="B9" s="3">
        <v>0.55</v>
      </c>
      <c r="C9" s="8" t="s">
        <v>2</v>
      </c>
      <c r="D9" s="5"/>
      <c r="E9" s="5"/>
      <c r="F9" s="5"/>
    </row>
    <row r="10" spans="1:6" ht="24.75" thickBot="1">
      <c r="A10" s="7" t="s">
        <v>9</v>
      </c>
      <c r="B10" s="3">
        <v>0.65</v>
      </c>
      <c r="C10" s="8" t="s">
        <v>2</v>
      </c>
      <c r="D10" s="5"/>
      <c r="E10" s="5"/>
      <c r="F10" s="5"/>
    </row>
    <row r="11" spans="1:6" ht="24.75" thickBot="1">
      <c r="A11" s="7" t="s">
        <v>10</v>
      </c>
      <c r="B11" s="3">
        <v>0.8</v>
      </c>
      <c r="C11" s="8" t="s">
        <v>2</v>
      </c>
      <c r="D11" s="5"/>
      <c r="E11" s="5"/>
      <c r="F11" s="5"/>
    </row>
    <row r="12" spans="1:6" ht="15.75" thickBot="1">
      <c r="A12" s="7" t="s">
        <v>11</v>
      </c>
      <c r="B12" s="3">
        <v>1</v>
      </c>
      <c r="C12" s="8" t="s">
        <v>2</v>
      </c>
      <c r="D12" s="5"/>
      <c r="E12" s="5"/>
      <c r="F12" s="5"/>
    </row>
    <row r="13" spans="1:6" ht="15.75" thickBot="1">
      <c r="A13" s="12" t="s">
        <v>12</v>
      </c>
      <c r="B13" s="2"/>
      <c r="C13" s="13"/>
      <c r="D13" s="5"/>
      <c r="E13" s="5"/>
      <c r="F13" s="5"/>
    </row>
    <row r="14" spans="1:6" ht="15.75" thickBot="1">
      <c r="A14" s="7" t="s">
        <v>13</v>
      </c>
      <c r="B14" s="3">
        <v>0.02</v>
      </c>
      <c r="C14" s="8" t="s">
        <v>2</v>
      </c>
      <c r="D14" s="5"/>
      <c r="E14" s="5"/>
      <c r="F14" s="5"/>
    </row>
    <row r="15" spans="1:6" ht="24.75" thickBot="1">
      <c r="A15" s="7" t="s">
        <v>14</v>
      </c>
      <c r="B15" s="3">
        <v>0.1</v>
      </c>
      <c r="C15" s="8" t="s">
        <v>2</v>
      </c>
      <c r="D15" s="5"/>
      <c r="E15" s="5"/>
      <c r="F15" s="5"/>
    </row>
    <row r="16" spans="1:6" ht="15.75" thickBot="1">
      <c r="A16" s="7" t="s">
        <v>15</v>
      </c>
      <c r="B16" s="3">
        <v>0.15</v>
      </c>
      <c r="C16" s="8" t="s">
        <v>2</v>
      </c>
      <c r="D16" s="5"/>
      <c r="E16" s="5"/>
      <c r="F16" s="5"/>
    </row>
    <row r="17" spans="1:6" ht="15.75" thickBot="1">
      <c r="A17" s="12" t="s">
        <v>16</v>
      </c>
      <c r="B17" s="2"/>
      <c r="C17" s="13"/>
      <c r="D17" s="5"/>
      <c r="E17" s="5"/>
      <c r="F17" s="5"/>
    </row>
    <row r="18" spans="1:6" ht="24.75" thickBot="1">
      <c r="A18" s="7" t="s">
        <v>17</v>
      </c>
      <c r="B18" s="4">
        <v>0.05</v>
      </c>
      <c r="C18" s="8" t="s">
        <v>2</v>
      </c>
      <c r="D18" s="5"/>
      <c r="E18" s="5"/>
      <c r="F18" s="5"/>
    </row>
    <row r="19" spans="1:6" ht="15.75" thickBot="1">
      <c r="A19" s="7" t="s">
        <v>18</v>
      </c>
      <c r="B19" s="4">
        <v>0.12</v>
      </c>
      <c r="C19" s="8" t="s">
        <v>2</v>
      </c>
      <c r="D19" s="5"/>
      <c r="E19" s="5"/>
      <c r="F19" s="5"/>
    </row>
    <row r="20" spans="1:6" ht="15.75" thickBot="1">
      <c r="A20" s="12" t="s">
        <v>19</v>
      </c>
      <c r="B20" s="2"/>
      <c r="C20" s="13"/>
      <c r="D20" s="5"/>
      <c r="E20" s="5"/>
      <c r="F20" s="5"/>
    </row>
    <row r="21" spans="1:6" ht="15.75" thickBot="1">
      <c r="A21" s="7" t="s">
        <v>20</v>
      </c>
      <c r="B21" s="3">
        <v>0.01</v>
      </c>
      <c r="C21" s="8" t="s">
        <v>2</v>
      </c>
      <c r="D21" s="5"/>
      <c r="E21" s="5"/>
      <c r="F21" s="5"/>
    </row>
    <row r="22" spans="1:6" ht="24">
      <c r="A22" s="9" t="s">
        <v>21</v>
      </c>
      <c r="B22" s="77">
        <v>0.06</v>
      </c>
      <c r="C22" s="79" t="s">
        <v>2</v>
      </c>
      <c r="D22" s="5"/>
      <c r="E22" s="5"/>
      <c r="F22" s="5"/>
    </row>
    <row r="23" spans="1:6" ht="15.75" thickBot="1">
      <c r="A23" s="7" t="s">
        <v>22</v>
      </c>
      <c r="B23" s="78"/>
      <c r="C23" s="80"/>
      <c r="D23" s="5"/>
      <c r="E23" s="5"/>
      <c r="F23" s="5"/>
    </row>
    <row r="24" spans="1:6" ht="24.75" thickBot="1">
      <c r="A24" s="7" t="s">
        <v>23</v>
      </c>
      <c r="B24" s="3">
        <v>0.07</v>
      </c>
      <c r="C24" s="8" t="s">
        <v>2</v>
      </c>
      <c r="D24" s="5"/>
      <c r="E24" s="5"/>
      <c r="F24" s="5"/>
    </row>
    <row r="25" spans="1:6" ht="15.75" thickBot="1">
      <c r="A25" s="7" t="s">
        <v>24</v>
      </c>
      <c r="B25" s="3">
        <v>0.1</v>
      </c>
      <c r="C25" s="8" t="s">
        <v>2</v>
      </c>
      <c r="D25" s="5"/>
      <c r="E25" s="5"/>
      <c r="F25" s="5"/>
    </row>
    <row r="26" spans="1:6" ht="15.75" thickBot="1">
      <c r="A26" s="7" t="s">
        <v>25</v>
      </c>
      <c r="B26" s="3">
        <v>0.35</v>
      </c>
      <c r="C26" s="8" t="s">
        <v>2</v>
      </c>
      <c r="D26" s="5"/>
      <c r="E26" s="5"/>
      <c r="F26" s="5"/>
    </row>
    <row r="27" spans="1:6" ht="15.75" thickBot="1">
      <c r="A27" s="12" t="s">
        <v>26</v>
      </c>
      <c r="B27" s="2"/>
      <c r="C27" s="13"/>
      <c r="D27" s="5"/>
      <c r="E27" s="5"/>
      <c r="F27" s="5"/>
    </row>
    <row r="28" spans="1:6" ht="15.75" thickBot="1">
      <c r="A28" s="7" t="s">
        <v>27</v>
      </c>
      <c r="B28" s="4">
        <v>0.002</v>
      </c>
      <c r="C28" s="8" t="s">
        <v>2</v>
      </c>
      <c r="D28" s="5"/>
      <c r="E28" s="5"/>
      <c r="F28" s="5"/>
    </row>
    <row r="29" spans="1:6" ht="24">
      <c r="A29" s="9" t="s">
        <v>28</v>
      </c>
      <c r="B29" s="81">
        <v>0.013</v>
      </c>
      <c r="C29" s="79" t="s">
        <v>2</v>
      </c>
      <c r="D29" s="5"/>
      <c r="E29" s="5"/>
      <c r="F29" s="5"/>
    </row>
    <row r="30" spans="1:6" ht="15.75" thickBot="1">
      <c r="A30" s="7" t="s">
        <v>27</v>
      </c>
      <c r="B30" s="82"/>
      <c r="C30" s="80"/>
      <c r="D30" s="5"/>
      <c r="E30" s="5"/>
      <c r="F30" s="5"/>
    </row>
    <row r="31" spans="1:6" ht="15.75" thickBot="1">
      <c r="A31" s="7" t="s">
        <v>29</v>
      </c>
      <c r="B31" s="4">
        <v>0.001</v>
      </c>
      <c r="C31" s="8" t="s">
        <v>2</v>
      </c>
      <c r="D31" s="5"/>
      <c r="E31" s="5"/>
      <c r="F31" s="5"/>
    </row>
    <row r="32" spans="1:6" ht="15.75" thickBot="1">
      <c r="A32" s="12" t="s">
        <v>30</v>
      </c>
      <c r="B32" s="2"/>
      <c r="C32" s="13"/>
      <c r="D32" s="5"/>
      <c r="E32" s="5"/>
      <c r="F32" s="5"/>
    </row>
    <row r="33" spans="1:6" ht="15.75" thickBot="1">
      <c r="A33" s="7" t="s">
        <v>31</v>
      </c>
      <c r="B33" s="4">
        <v>0.003</v>
      </c>
      <c r="C33" s="8" t="s">
        <v>2</v>
      </c>
      <c r="D33" s="5"/>
      <c r="E33" s="5"/>
      <c r="F33" s="5"/>
    </row>
    <row r="34" spans="1:6" ht="15.75" thickBot="1">
      <c r="A34" s="7" t="s">
        <v>32</v>
      </c>
      <c r="B34" s="4">
        <v>0.006</v>
      </c>
      <c r="C34" s="8" t="s">
        <v>2</v>
      </c>
      <c r="D34" s="5"/>
      <c r="E34" s="5"/>
      <c r="F34" s="5"/>
    </row>
    <row r="35" spans="1:6" ht="15.75" thickBot="1">
      <c r="A35" s="7" t="s">
        <v>33</v>
      </c>
      <c r="B35" s="4">
        <v>0.009</v>
      </c>
      <c r="C35" s="8" t="s">
        <v>2</v>
      </c>
      <c r="D35" s="5"/>
      <c r="E35" s="5"/>
      <c r="F35" s="5"/>
    </row>
    <row r="36" spans="1:6" ht="15.75" thickBot="1">
      <c r="A36" s="12" t="s">
        <v>34</v>
      </c>
      <c r="B36" s="2"/>
      <c r="C36" s="13"/>
      <c r="D36" s="5"/>
      <c r="E36" s="5"/>
      <c r="F36" s="5"/>
    </row>
    <row r="37" spans="1:6" ht="24.75" thickBot="1">
      <c r="A37" s="7" t="s">
        <v>35</v>
      </c>
      <c r="B37" s="4">
        <v>0.034</v>
      </c>
      <c r="C37" s="8" t="s">
        <v>2</v>
      </c>
      <c r="D37" s="5"/>
      <c r="E37" s="5"/>
      <c r="F37" s="5"/>
    </row>
    <row r="38" spans="1:6" ht="15.75" thickBot="1">
      <c r="A38" s="7" t="s">
        <v>36</v>
      </c>
      <c r="B38" s="4">
        <v>0.002</v>
      </c>
      <c r="C38" s="8" t="s">
        <v>2</v>
      </c>
      <c r="D38" s="5"/>
      <c r="E38" s="5"/>
      <c r="F38" s="5"/>
    </row>
    <row r="39" spans="1:6" ht="15.75" thickBot="1">
      <c r="A39" s="12" t="s">
        <v>37</v>
      </c>
      <c r="B39" s="2"/>
      <c r="C39" s="13"/>
      <c r="D39" s="5"/>
      <c r="E39" s="5"/>
      <c r="F39" s="5"/>
    </row>
    <row r="40" spans="1:6" ht="15.75" thickBot="1">
      <c r="A40" s="14" t="s">
        <v>38</v>
      </c>
      <c r="B40" s="15">
        <v>0.09</v>
      </c>
      <c r="C40" s="16" t="s">
        <v>2</v>
      </c>
      <c r="D40" s="6"/>
      <c r="E40" s="5"/>
      <c r="F40" s="5"/>
    </row>
    <row r="41" spans="1:6" ht="15">
      <c r="A41" s="5" t="s">
        <v>140</v>
      </c>
      <c r="B41" s="5"/>
      <c r="C41" s="5"/>
      <c r="D41" s="5"/>
      <c r="E41" s="5"/>
      <c r="F41" s="5"/>
    </row>
    <row r="42" spans="1:6" ht="15">
      <c r="A42" s="5"/>
      <c r="B42" s="5"/>
      <c r="C42" s="5"/>
      <c r="D42" s="5"/>
      <c r="E42" s="5"/>
      <c r="F42" s="5"/>
    </row>
    <row r="43" spans="1:6" ht="15">
      <c r="A43" s="5"/>
      <c r="B43" s="5"/>
      <c r="C43" s="5"/>
      <c r="D43" s="5"/>
      <c r="E43" s="5"/>
      <c r="F43" s="5"/>
    </row>
    <row r="44" spans="1:6" ht="15">
      <c r="A44" s="5"/>
      <c r="B44" s="5"/>
      <c r="C44" s="5"/>
      <c r="D44" s="5"/>
      <c r="E44" s="5"/>
      <c r="F44" s="5"/>
    </row>
  </sheetData>
  <sheetProtection/>
  <mergeCells count="7">
    <mergeCell ref="A1:F1"/>
    <mergeCell ref="B4:B5"/>
    <mergeCell ref="C4:C5"/>
    <mergeCell ref="B22:B23"/>
    <mergeCell ref="C22:C23"/>
    <mergeCell ref="B29:B30"/>
    <mergeCell ref="C29:C3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0"/>
  <sheetViews>
    <sheetView zoomScalePageLayoutView="0" workbookViewId="0" topLeftCell="A13">
      <selection activeCell="P4" sqref="P4"/>
    </sheetView>
  </sheetViews>
  <sheetFormatPr defaultColWidth="11.421875" defaultRowHeight="15"/>
  <cols>
    <col min="3" max="3" width="18.7109375" style="0" customWidth="1"/>
    <col min="4" max="5" width="13.00390625" style="0" bestFit="1" customWidth="1"/>
    <col min="6" max="6" width="12.8515625" style="0" bestFit="1" customWidth="1"/>
  </cols>
  <sheetData>
    <row r="1" spans="1:15" ht="34.5" thickBot="1">
      <c r="A1" s="83" t="s">
        <v>51</v>
      </c>
      <c r="B1" s="84"/>
      <c r="C1" s="84"/>
      <c r="D1" s="84"/>
      <c r="E1" s="84"/>
      <c r="F1" s="84"/>
      <c r="G1" s="84"/>
      <c r="H1" s="84"/>
      <c r="I1" s="84"/>
      <c r="J1" s="84"/>
      <c r="K1" s="85"/>
      <c r="L1" s="135"/>
      <c r="M1" s="135"/>
      <c r="N1" s="135"/>
      <c r="O1" s="135"/>
    </row>
    <row r="2" spans="1:15" ht="15.75" thickBot="1">
      <c r="A2" s="125"/>
      <c r="B2" s="125"/>
      <c r="C2" s="125"/>
      <c r="D2" s="125"/>
      <c r="E2" s="125"/>
      <c r="F2" s="125"/>
      <c r="G2" s="125"/>
      <c r="H2" s="125"/>
      <c r="I2" s="125"/>
      <c r="J2" s="125"/>
      <c r="K2" s="125"/>
      <c r="L2" s="135"/>
      <c r="M2" s="135"/>
      <c r="N2" s="135"/>
      <c r="O2" s="135"/>
    </row>
    <row r="3" spans="1:15" ht="24" thickBot="1">
      <c r="A3" s="103" t="s">
        <v>97</v>
      </c>
      <c r="B3" s="104"/>
      <c r="C3" s="104"/>
      <c r="D3" s="104"/>
      <c r="E3" s="104"/>
      <c r="F3" s="104"/>
      <c r="G3" s="104"/>
      <c r="H3" s="104"/>
      <c r="I3" s="104"/>
      <c r="J3" s="104"/>
      <c r="K3" s="105"/>
      <c r="L3" s="135"/>
      <c r="M3" s="135"/>
      <c r="N3" s="135"/>
      <c r="O3" s="135"/>
    </row>
    <row r="4" spans="1:15" ht="45" customHeight="1">
      <c r="A4" s="116" t="s">
        <v>43</v>
      </c>
      <c r="B4" s="116"/>
      <c r="C4" s="116"/>
      <c r="D4" s="116"/>
      <c r="E4" s="116"/>
      <c r="F4" s="116"/>
      <c r="G4" s="116"/>
      <c r="H4" s="116"/>
      <c r="I4" s="116"/>
      <c r="J4" s="116"/>
      <c r="K4" s="116"/>
      <c r="L4" s="135"/>
      <c r="M4" s="135"/>
      <c r="N4" s="135"/>
      <c r="O4" s="135"/>
    </row>
    <row r="5" spans="1:15" ht="15">
      <c r="A5" s="126"/>
      <c r="B5" s="126"/>
      <c r="C5" s="126"/>
      <c r="D5" s="126"/>
      <c r="E5" s="126"/>
      <c r="F5" s="126"/>
      <c r="G5" s="126"/>
      <c r="H5" s="126"/>
      <c r="I5" s="126"/>
      <c r="J5" s="126"/>
      <c r="K5" s="126"/>
      <c r="L5" s="135"/>
      <c r="M5" s="135"/>
      <c r="N5" s="135"/>
      <c r="O5" s="135"/>
    </row>
    <row r="6" spans="1:15" ht="20.25">
      <c r="A6" s="128" t="s">
        <v>44</v>
      </c>
      <c r="B6" s="128"/>
      <c r="C6" s="128" t="s">
        <v>45</v>
      </c>
      <c r="D6" s="128"/>
      <c r="E6" s="128"/>
      <c r="F6" s="128"/>
      <c r="G6" s="128"/>
      <c r="H6" s="128"/>
      <c r="I6" s="128"/>
      <c r="J6" s="125"/>
      <c r="K6" s="125"/>
      <c r="L6" s="135"/>
      <c r="M6" s="135"/>
      <c r="N6" s="135"/>
      <c r="O6" s="135"/>
    </row>
    <row r="7" spans="1:15" ht="20.25">
      <c r="A7" s="128" t="s">
        <v>44</v>
      </c>
      <c r="B7" s="128"/>
      <c r="C7" s="128" t="s">
        <v>46</v>
      </c>
      <c r="D7" s="128"/>
      <c r="E7" s="128"/>
      <c r="F7" s="128"/>
      <c r="G7" s="128"/>
      <c r="H7" s="128"/>
      <c r="I7" s="128"/>
      <c r="J7" s="125"/>
      <c r="K7" s="125"/>
      <c r="L7" s="135"/>
      <c r="M7" s="135"/>
      <c r="N7" s="135"/>
      <c r="O7" s="135"/>
    </row>
    <row r="8" spans="1:15" ht="20.25">
      <c r="A8" s="128" t="s">
        <v>44</v>
      </c>
      <c r="B8" s="128"/>
      <c r="C8" s="128" t="s">
        <v>47</v>
      </c>
      <c r="D8" s="128"/>
      <c r="E8" s="128"/>
      <c r="F8" s="128"/>
      <c r="G8" s="128"/>
      <c r="H8" s="128"/>
      <c r="I8" s="128"/>
      <c r="J8" s="125"/>
      <c r="K8" s="125"/>
      <c r="L8" s="135"/>
      <c r="M8" s="135"/>
      <c r="N8" s="135"/>
      <c r="O8" s="135"/>
    </row>
    <row r="9" spans="1:15" ht="20.25">
      <c r="A9" s="128" t="s">
        <v>44</v>
      </c>
      <c r="B9" s="128"/>
      <c r="C9" s="128" t="s">
        <v>48</v>
      </c>
      <c r="D9" s="128"/>
      <c r="E9" s="128"/>
      <c r="F9" s="128"/>
      <c r="G9" s="128"/>
      <c r="H9" s="128"/>
      <c r="I9" s="128"/>
      <c r="J9" s="125"/>
      <c r="K9" s="125"/>
      <c r="L9" s="135"/>
      <c r="M9" s="135"/>
      <c r="N9" s="135"/>
      <c r="O9" s="135"/>
    </row>
    <row r="10" spans="1:15" ht="20.25">
      <c r="A10" s="128" t="s">
        <v>44</v>
      </c>
      <c r="B10" s="128"/>
      <c r="C10" s="128" t="s">
        <v>49</v>
      </c>
      <c r="D10" s="128"/>
      <c r="E10" s="128"/>
      <c r="F10" s="128"/>
      <c r="G10" s="128"/>
      <c r="H10" s="128"/>
      <c r="I10" s="128"/>
      <c r="J10" s="125"/>
      <c r="K10" s="125"/>
      <c r="L10" s="135"/>
      <c r="M10" s="135"/>
      <c r="N10" s="135"/>
      <c r="O10" s="135"/>
    </row>
    <row r="11" spans="1:15" ht="15.75" thickBot="1">
      <c r="A11" s="129"/>
      <c r="B11" s="125"/>
      <c r="C11" s="125"/>
      <c r="D11" s="125"/>
      <c r="E11" s="125"/>
      <c r="F11" s="125"/>
      <c r="G11" s="125"/>
      <c r="H11" s="125"/>
      <c r="I11" s="125"/>
      <c r="J11" s="125"/>
      <c r="K11" s="125"/>
      <c r="L11" s="135"/>
      <c r="M11" s="135"/>
      <c r="N11" s="135"/>
      <c r="O11" s="135"/>
    </row>
    <row r="12" spans="1:15" ht="88.5" customHeight="1" thickBot="1">
      <c r="A12" s="116" t="s">
        <v>85</v>
      </c>
      <c r="B12" s="116"/>
      <c r="C12" s="116"/>
      <c r="D12" s="116"/>
      <c r="E12" s="116"/>
      <c r="F12" s="116"/>
      <c r="G12" s="116"/>
      <c r="H12" s="116"/>
      <c r="I12" s="116"/>
      <c r="J12" s="116"/>
      <c r="K12" s="116"/>
      <c r="L12" s="135"/>
      <c r="M12" s="135"/>
      <c r="N12" s="135"/>
      <c r="O12" s="135"/>
    </row>
    <row r="13" spans="1:15" ht="15.75" thickBot="1">
      <c r="A13" s="130"/>
      <c r="B13" s="125"/>
      <c r="C13" s="125"/>
      <c r="D13" s="125"/>
      <c r="E13" s="125"/>
      <c r="F13" s="125"/>
      <c r="G13" s="125"/>
      <c r="H13" s="125"/>
      <c r="I13" s="125"/>
      <c r="J13" s="125"/>
      <c r="K13" s="125"/>
      <c r="L13" s="135"/>
      <c r="M13" s="135"/>
      <c r="N13" s="135"/>
      <c r="O13" s="135"/>
    </row>
    <row r="14" spans="1:15" ht="83.25" customHeight="1">
      <c r="A14" s="116" t="s">
        <v>50</v>
      </c>
      <c r="B14" s="116"/>
      <c r="C14" s="116"/>
      <c r="D14" s="116"/>
      <c r="E14" s="116"/>
      <c r="F14" s="116"/>
      <c r="G14" s="116"/>
      <c r="H14" s="116"/>
      <c r="I14" s="116"/>
      <c r="J14" s="116"/>
      <c r="K14" s="116"/>
      <c r="L14" s="135"/>
      <c r="M14" s="135"/>
      <c r="N14" s="135"/>
      <c r="O14" s="135"/>
    </row>
    <row r="15" spans="1:15" ht="51.75" customHeight="1">
      <c r="A15" s="18"/>
      <c r="B15" s="18"/>
      <c r="C15" s="21" t="s">
        <v>80</v>
      </c>
      <c r="D15" s="21" t="s">
        <v>79</v>
      </c>
      <c r="E15" s="53" t="s">
        <v>78</v>
      </c>
      <c r="F15" s="126"/>
      <c r="G15" s="126"/>
      <c r="H15" s="126"/>
      <c r="I15" s="126"/>
      <c r="J15" s="126"/>
      <c r="K15" s="126"/>
      <c r="L15" s="135"/>
      <c r="M15" s="135"/>
      <c r="N15" s="135"/>
      <c r="O15" s="135"/>
    </row>
    <row r="16" spans="1:15" ht="21.75" customHeight="1">
      <c r="A16" s="107" t="s">
        <v>93</v>
      </c>
      <c r="B16" s="107"/>
      <c r="C16" s="23">
        <v>0</v>
      </c>
      <c r="D16" s="22">
        <v>1</v>
      </c>
      <c r="E16" s="22">
        <f>C16*D16</f>
        <v>0</v>
      </c>
      <c r="F16" s="126"/>
      <c r="G16" s="126"/>
      <c r="H16" s="126"/>
      <c r="I16" s="126"/>
      <c r="J16" s="126"/>
      <c r="K16" s="126"/>
      <c r="L16" s="135"/>
      <c r="M16" s="135"/>
      <c r="N16" s="135"/>
      <c r="O16" s="135"/>
    </row>
    <row r="17" spans="1:15" ht="18.75" customHeight="1">
      <c r="A17" s="107" t="s">
        <v>94</v>
      </c>
      <c r="B17" s="107"/>
      <c r="C17" s="23">
        <v>0</v>
      </c>
      <c r="D17" s="22">
        <v>1</v>
      </c>
      <c r="E17" s="22">
        <f>C17*D17</f>
        <v>0</v>
      </c>
      <c r="F17" s="126"/>
      <c r="G17" s="126"/>
      <c r="H17" s="126"/>
      <c r="I17" s="126"/>
      <c r="J17" s="126"/>
      <c r="K17" s="126"/>
      <c r="L17" s="135"/>
      <c r="M17" s="135"/>
      <c r="N17" s="135"/>
      <c r="O17" s="135"/>
    </row>
    <row r="18" spans="1:15" ht="19.5" customHeight="1">
      <c r="A18" s="107" t="s">
        <v>76</v>
      </c>
      <c r="B18" s="107"/>
      <c r="C18" s="23">
        <v>3</v>
      </c>
      <c r="D18" s="22">
        <f>1/3</f>
        <v>0.3333333333333333</v>
      </c>
      <c r="E18" s="22">
        <f>C18*D18</f>
        <v>1</v>
      </c>
      <c r="F18" s="126"/>
      <c r="G18" s="126"/>
      <c r="H18" s="126"/>
      <c r="I18" s="126"/>
      <c r="J18" s="126"/>
      <c r="K18" s="126"/>
      <c r="L18" s="135"/>
      <c r="M18" s="135"/>
      <c r="N18" s="135"/>
      <c r="O18" s="135"/>
    </row>
    <row r="19" spans="1:15" ht="19.5" customHeight="1" thickBot="1">
      <c r="A19" s="117" t="s">
        <v>77</v>
      </c>
      <c r="B19" s="117"/>
      <c r="C19" s="54">
        <v>5</v>
      </c>
      <c r="D19" s="55">
        <f>1/5</f>
        <v>0.2</v>
      </c>
      <c r="E19" s="55">
        <f>C19*D19</f>
        <v>1</v>
      </c>
      <c r="F19" s="126"/>
      <c r="G19" s="126"/>
      <c r="H19" s="126"/>
      <c r="I19" s="126"/>
      <c r="J19" s="126"/>
      <c r="K19" s="126"/>
      <c r="L19" s="135"/>
      <c r="M19" s="135"/>
      <c r="N19" s="135"/>
      <c r="O19" s="135"/>
    </row>
    <row r="20" spans="1:15" ht="19.5" customHeight="1" thickBot="1">
      <c r="A20" s="108" t="s">
        <v>95</v>
      </c>
      <c r="B20" s="109"/>
      <c r="C20" s="109"/>
      <c r="D20" s="110"/>
      <c r="E20" s="57">
        <f>SUM(E16:E19)</f>
        <v>2</v>
      </c>
      <c r="F20" s="126"/>
      <c r="G20" s="126"/>
      <c r="H20" s="126"/>
      <c r="I20" s="126"/>
      <c r="J20" s="126"/>
      <c r="K20" s="126"/>
      <c r="L20" s="135"/>
      <c r="M20" s="135"/>
      <c r="N20" s="135"/>
      <c r="O20" s="135"/>
    </row>
    <row r="21" spans="1:15" ht="19.5" customHeight="1" thickBot="1">
      <c r="A21" s="111" t="s">
        <v>96</v>
      </c>
      <c r="B21" s="112"/>
      <c r="C21" s="113"/>
      <c r="D21" s="56">
        <f>SUM(C16:C19)</f>
        <v>8</v>
      </c>
      <c r="E21" s="126"/>
      <c r="F21" s="126"/>
      <c r="G21" s="126"/>
      <c r="H21" s="126"/>
      <c r="I21" s="126"/>
      <c r="J21" s="126"/>
      <c r="K21" s="126"/>
      <c r="L21" s="135"/>
      <c r="M21" s="135"/>
      <c r="N21" s="135"/>
      <c r="O21" s="135"/>
    </row>
    <row r="22" spans="1:15" ht="15.75" thickTop="1">
      <c r="A22" s="125"/>
      <c r="B22" s="125"/>
      <c r="C22" s="125"/>
      <c r="D22" s="125"/>
      <c r="E22" s="125"/>
      <c r="F22" s="125"/>
      <c r="G22" s="125"/>
      <c r="H22" s="125"/>
      <c r="I22" s="125"/>
      <c r="J22" s="125"/>
      <c r="K22" s="125"/>
      <c r="L22" s="135"/>
      <c r="M22" s="135"/>
      <c r="N22" s="135"/>
      <c r="O22" s="135"/>
    </row>
    <row r="23" spans="1:15" ht="15">
      <c r="A23" s="125"/>
      <c r="B23" s="17" t="s">
        <v>53</v>
      </c>
      <c r="C23" s="17"/>
      <c r="D23" s="17"/>
      <c r="E23" s="125"/>
      <c r="F23" s="125"/>
      <c r="G23" s="125"/>
      <c r="H23" s="125"/>
      <c r="I23" s="125"/>
      <c r="J23" s="125"/>
      <c r="K23" s="125"/>
      <c r="L23" s="135"/>
      <c r="M23" s="135"/>
      <c r="N23" s="135"/>
      <c r="O23" s="135"/>
    </row>
    <row r="24" spans="1:15" ht="15">
      <c r="A24" s="125"/>
      <c r="B24" s="17" t="s">
        <v>54</v>
      </c>
      <c r="C24" s="24">
        <v>10</v>
      </c>
      <c r="D24" s="24">
        <v>8</v>
      </c>
      <c r="E24" s="125"/>
      <c r="F24" s="125"/>
      <c r="G24" s="125"/>
      <c r="H24" s="125"/>
      <c r="I24" s="125"/>
      <c r="J24" s="125"/>
      <c r="K24" s="125"/>
      <c r="L24" s="135"/>
      <c r="M24" s="135"/>
      <c r="N24" s="135"/>
      <c r="O24" s="135"/>
    </row>
    <row r="25" spans="1:15" ht="15">
      <c r="A25" s="125"/>
      <c r="B25" s="17" t="s">
        <v>55</v>
      </c>
      <c r="C25" s="24">
        <v>10</v>
      </c>
      <c r="D25" s="24">
        <v>6</v>
      </c>
      <c r="E25" s="125"/>
      <c r="F25" s="125"/>
      <c r="G25" s="125"/>
      <c r="H25" s="125"/>
      <c r="I25" s="125"/>
      <c r="J25" s="125"/>
      <c r="K25" s="125"/>
      <c r="L25" s="135"/>
      <c r="M25" s="135"/>
      <c r="N25" s="135"/>
      <c r="O25" s="135"/>
    </row>
    <row r="26" spans="1:15" ht="15">
      <c r="A26" s="125"/>
      <c r="B26" s="17" t="s">
        <v>56</v>
      </c>
      <c r="C26" s="24">
        <v>10</v>
      </c>
      <c r="D26" s="24">
        <v>4</v>
      </c>
      <c r="E26" s="125"/>
      <c r="F26" s="125"/>
      <c r="G26" s="125"/>
      <c r="H26" s="125"/>
      <c r="I26" s="125"/>
      <c r="J26" s="125"/>
      <c r="K26" s="125"/>
      <c r="L26" s="135"/>
      <c r="M26" s="135"/>
      <c r="N26" s="135"/>
      <c r="O26" s="135"/>
    </row>
    <row r="27" spans="1:15" ht="15">
      <c r="A27" s="125"/>
      <c r="B27" s="17" t="s">
        <v>56</v>
      </c>
      <c r="C27" s="24">
        <v>10</v>
      </c>
      <c r="D27" s="24">
        <v>3</v>
      </c>
      <c r="E27" s="125"/>
      <c r="F27" s="125"/>
      <c r="G27" s="125"/>
      <c r="H27" s="125"/>
      <c r="I27" s="125"/>
      <c r="J27" s="125"/>
      <c r="K27" s="125"/>
      <c r="L27" s="135"/>
      <c r="M27" s="135"/>
      <c r="N27" s="135"/>
      <c r="O27" s="135"/>
    </row>
    <row r="28" spans="1:15" ht="15">
      <c r="A28" s="125"/>
      <c r="B28" s="17" t="s">
        <v>56</v>
      </c>
      <c r="C28" s="24">
        <v>10</v>
      </c>
      <c r="D28" s="24">
        <v>2</v>
      </c>
      <c r="E28" s="125"/>
      <c r="F28" s="125"/>
      <c r="G28" s="125"/>
      <c r="H28" s="125"/>
      <c r="I28" s="125"/>
      <c r="J28" s="125"/>
      <c r="K28" s="125"/>
      <c r="L28" s="135"/>
      <c r="M28" s="135"/>
      <c r="N28" s="135"/>
      <c r="O28" s="135"/>
    </row>
    <row r="29" spans="1:15" ht="15">
      <c r="A29" s="125"/>
      <c r="B29" s="17"/>
      <c r="C29" s="17" t="s">
        <v>52</v>
      </c>
      <c r="D29" s="17">
        <v>1.5</v>
      </c>
      <c r="E29" s="125"/>
      <c r="F29" s="125"/>
      <c r="G29" s="125"/>
      <c r="H29" s="125"/>
      <c r="I29" s="125"/>
      <c r="J29" s="125"/>
      <c r="K29" s="125"/>
      <c r="L29" s="135"/>
      <c r="M29" s="135"/>
      <c r="N29" s="135"/>
      <c r="O29" s="135"/>
    </row>
    <row r="30" spans="1:15" ht="15">
      <c r="A30" s="125"/>
      <c r="B30" s="125"/>
      <c r="C30" s="125"/>
      <c r="D30" s="125"/>
      <c r="E30" s="125"/>
      <c r="F30" s="125"/>
      <c r="G30" s="125"/>
      <c r="H30" s="125"/>
      <c r="I30" s="125"/>
      <c r="J30" s="125"/>
      <c r="K30" s="125"/>
      <c r="L30" s="135"/>
      <c r="M30" s="135"/>
      <c r="N30" s="135"/>
      <c r="O30" s="135"/>
    </row>
    <row r="31" spans="1:15" ht="15.75">
      <c r="A31" s="131" t="s">
        <v>81</v>
      </c>
      <c r="B31" s="125"/>
      <c r="C31" s="125"/>
      <c r="D31" s="125"/>
      <c r="E31" s="125"/>
      <c r="F31" s="125"/>
      <c r="G31" s="125"/>
      <c r="H31" s="125"/>
      <c r="I31" s="125"/>
      <c r="J31" s="125"/>
      <c r="K31" s="125"/>
      <c r="L31" s="135"/>
      <c r="M31" s="135"/>
      <c r="N31" s="135"/>
      <c r="O31" s="135"/>
    </row>
    <row r="32" spans="1:15" ht="15.75" thickBot="1">
      <c r="A32" s="125"/>
      <c r="B32" s="125"/>
      <c r="C32" s="125"/>
      <c r="D32" s="125"/>
      <c r="E32" s="125"/>
      <c r="F32" s="125"/>
      <c r="G32" s="125"/>
      <c r="H32" s="125"/>
      <c r="I32" s="125"/>
      <c r="J32" s="125"/>
      <c r="K32" s="125"/>
      <c r="L32" s="135"/>
      <c r="M32" s="135"/>
      <c r="N32" s="135"/>
      <c r="O32" s="135"/>
    </row>
    <row r="33" spans="1:15" ht="33.75" thickBot="1">
      <c r="A33" s="114" t="s">
        <v>82</v>
      </c>
      <c r="B33" s="115"/>
      <c r="C33" s="115"/>
      <c r="D33" s="36">
        <v>35</v>
      </c>
      <c r="E33" s="29" t="s">
        <v>90</v>
      </c>
      <c r="F33" s="26" t="s">
        <v>84</v>
      </c>
      <c r="G33" s="125"/>
      <c r="H33" s="125"/>
      <c r="I33" s="125"/>
      <c r="J33" s="125"/>
      <c r="K33" s="125"/>
      <c r="L33" s="135"/>
      <c r="M33" s="135"/>
      <c r="N33" s="135"/>
      <c r="O33" s="135"/>
    </row>
    <row r="34" spans="1:15" ht="15.75">
      <c r="A34" s="37" t="s">
        <v>87</v>
      </c>
      <c r="B34" s="20"/>
      <c r="C34" s="38"/>
      <c r="D34" s="39">
        <v>10</v>
      </c>
      <c r="E34" s="40">
        <v>8</v>
      </c>
      <c r="F34" s="41">
        <f>E34*D34</f>
        <v>80</v>
      </c>
      <c r="G34" s="125"/>
      <c r="H34" s="125"/>
      <c r="I34" s="125"/>
      <c r="J34" s="125"/>
      <c r="K34" s="125"/>
      <c r="L34" s="135"/>
      <c r="M34" s="135"/>
      <c r="N34" s="135"/>
      <c r="O34" s="135"/>
    </row>
    <row r="35" spans="1:15" ht="15.75">
      <c r="A35" s="42"/>
      <c r="B35" s="31"/>
      <c r="C35" s="43" t="s">
        <v>83</v>
      </c>
      <c r="D35" s="25">
        <f>D33-D34</f>
        <v>25</v>
      </c>
      <c r="E35" s="30"/>
      <c r="F35" s="44"/>
      <c r="G35" s="125"/>
      <c r="H35" s="125"/>
      <c r="I35" s="125"/>
      <c r="J35" s="125"/>
      <c r="K35" s="125"/>
      <c r="L35" s="135"/>
      <c r="M35" s="135"/>
      <c r="N35" s="135"/>
      <c r="O35" s="135"/>
    </row>
    <row r="36" spans="1:15" ht="15.75">
      <c r="A36" s="42" t="s">
        <v>88</v>
      </c>
      <c r="B36" s="31"/>
      <c r="C36" s="43"/>
      <c r="D36" s="27">
        <v>10</v>
      </c>
      <c r="E36" s="30">
        <v>6</v>
      </c>
      <c r="F36" s="44">
        <f aca="true" t="shared" si="0" ref="F36:F42">E36*D36</f>
        <v>60</v>
      </c>
      <c r="G36" s="125"/>
      <c r="H36" s="125"/>
      <c r="I36" s="125"/>
      <c r="J36" s="125"/>
      <c r="K36" s="125"/>
      <c r="L36" s="135"/>
      <c r="M36" s="135"/>
      <c r="N36" s="135"/>
      <c r="O36" s="135"/>
    </row>
    <row r="37" spans="1:15" ht="15.75">
      <c r="A37" s="42"/>
      <c r="B37" s="31"/>
      <c r="C37" s="43" t="s">
        <v>83</v>
      </c>
      <c r="D37" s="25">
        <f>D35-D36</f>
        <v>15</v>
      </c>
      <c r="E37" s="30"/>
      <c r="F37" s="44"/>
      <c r="G37" s="125"/>
      <c r="H37" s="125"/>
      <c r="I37" s="125"/>
      <c r="J37" s="125"/>
      <c r="K37" s="125"/>
      <c r="L37" s="135"/>
      <c r="M37" s="135"/>
      <c r="N37" s="135"/>
      <c r="O37" s="135"/>
    </row>
    <row r="38" spans="1:15" ht="15.75">
      <c r="A38" s="42" t="s">
        <v>88</v>
      </c>
      <c r="B38" s="31"/>
      <c r="C38" s="43"/>
      <c r="D38" s="27">
        <v>10</v>
      </c>
      <c r="E38" s="30">
        <v>4</v>
      </c>
      <c r="F38" s="44">
        <f t="shared" si="0"/>
        <v>40</v>
      </c>
      <c r="G38" s="125"/>
      <c r="H38" s="125"/>
      <c r="I38" s="125"/>
      <c r="J38" s="125"/>
      <c r="K38" s="125"/>
      <c r="L38" s="135"/>
      <c r="M38" s="135"/>
      <c r="N38" s="135"/>
      <c r="O38" s="135"/>
    </row>
    <row r="39" spans="1:15" ht="15.75">
      <c r="A39" s="42"/>
      <c r="B39" s="31"/>
      <c r="C39" s="43" t="s">
        <v>83</v>
      </c>
      <c r="D39" s="25">
        <f>D37-D38</f>
        <v>5</v>
      </c>
      <c r="E39" s="30"/>
      <c r="F39" s="44"/>
      <c r="G39" s="125"/>
      <c r="H39" s="125"/>
      <c r="I39" s="125"/>
      <c r="J39" s="125"/>
      <c r="K39" s="125"/>
      <c r="L39" s="135"/>
      <c r="M39" s="135"/>
      <c r="N39" s="135"/>
      <c r="O39" s="135"/>
    </row>
    <row r="40" spans="1:15" ht="15.75">
      <c r="A40" s="42" t="s">
        <v>88</v>
      </c>
      <c r="B40" s="31"/>
      <c r="C40" s="43"/>
      <c r="D40" s="27">
        <v>5</v>
      </c>
      <c r="E40" s="30">
        <v>3</v>
      </c>
      <c r="F40" s="44">
        <f t="shared" si="0"/>
        <v>15</v>
      </c>
      <c r="G40" s="125"/>
      <c r="H40" s="125"/>
      <c r="I40" s="125"/>
      <c r="J40" s="125"/>
      <c r="K40" s="125"/>
      <c r="L40" s="135"/>
      <c r="M40" s="135"/>
      <c r="N40" s="135"/>
      <c r="O40" s="135"/>
    </row>
    <row r="41" spans="1:15" ht="15.75">
      <c r="A41" s="42"/>
      <c r="B41" s="31"/>
      <c r="C41" s="43" t="s">
        <v>83</v>
      </c>
      <c r="D41" s="25">
        <f>D39-D40</f>
        <v>0</v>
      </c>
      <c r="E41" s="30"/>
      <c r="F41" s="44"/>
      <c r="G41" s="125"/>
      <c r="H41" s="125"/>
      <c r="I41" s="125"/>
      <c r="J41" s="125"/>
      <c r="K41" s="125"/>
      <c r="L41" s="135"/>
      <c r="M41" s="135"/>
      <c r="N41" s="135"/>
      <c r="O41" s="135"/>
    </row>
    <row r="42" spans="1:15" ht="15.75">
      <c r="A42" s="42" t="s">
        <v>88</v>
      </c>
      <c r="B42" s="31"/>
      <c r="C42" s="43"/>
      <c r="D42" s="27"/>
      <c r="E42" s="30">
        <v>2</v>
      </c>
      <c r="F42" s="44">
        <f t="shared" si="0"/>
        <v>0</v>
      </c>
      <c r="G42" s="125"/>
      <c r="H42" s="125"/>
      <c r="I42" s="125"/>
      <c r="J42" s="125"/>
      <c r="K42" s="125"/>
      <c r="L42" s="135"/>
      <c r="M42" s="135"/>
      <c r="N42" s="135"/>
      <c r="O42" s="135"/>
    </row>
    <row r="43" spans="1:15" ht="15.75">
      <c r="A43" s="42"/>
      <c r="B43" s="31"/>
      <c r="C43" s="43" t="s">
        <v>83</v>
      </c>
      <c r="D43" s="27"/>
      <c r="E43" s="43"/>
      <c r="F43" s="44"/>
      <c r="G43" s="125"/>
      <c r="H43" s="125"/>
      <c r="I43" s="125"/>
      <c r="J43" s="125"/>
      <c r="K43" s="125"/>
      <c r="L43" s="135"/>
      <c r="M43" s="135"/>
      <c r="N43" s="135"/>
      <c r="O43" s="135"/>
    </row>
    <row r="44" spans="1:15" ht="16.5" thickBot="1">
      <c r="A44" s="45" t="s">
        <v>89</v>
      </c>
      <c r="B44" s="46"/>
      <c r="C44" s="47"/>
      <c r="D44" s="47"/>
      <c r="E44" s="48">
        <v>1.5</v>
      </c>
      <c r="F44" s="49">
        <f>E44*D43</f>
        <v>0</v>
      </c>
      <c r="G44" s="125"/>
      <c r="H44" s="125"/>
      <c r="I44" s="125"/>
      <c r="J44" s="125"/>
      <c r="K44" s="125"/>
      <c r="L44" s="135"/>
      <c r="M44" s="135"/>
      <c r="N44" s="135"/>
      <c r="O44" s="135"/>
    </row>
    <row r="45" spans="1:15" ht="19.5" thickBot="1">
      <c r="A45" s="100" t="s">
        <v>92</v>
      </c>
      <c r="B45" s="101"/>
      <c r="C45" s="101"/>
      <c r="D45" s="101"/>
      <c r="E45" s="102"/>
      <c r="F45" s="52">
        <f>SUM(F34:F44)</f>
        <v>195</v>
      </c>
      <c r="G45" s="125"/>
      <c r="H45" s="125"/>
      <c r="I45" s="125"/>
      <c r="J45" s="125"/>
      <c r="K45" s="125"/>
      <c r="L45" s="135"/>
      <c r="M45" s="135"/>
      <c r="N45" s="135"/>
      <c r="O45" s="135"/>
    </row>
    <row r="46" spans="1:15" ht="20.25" thickBot="1" thickTop="1">
      <c r="A46" s="45" t="s">
        <v>86</v>
      </c>
      <c r="B46" s="46"/>
      <c r="C46" s="50"/>
      <c r="D46" s="51">
        <f>SUM(D43,D42,D40,D38,D36,D34)</f>
        <v>35</v>
      </c>
      <c r="E46" s="125"/>
      <c r="F46" s="125"/>
      <c r="G46" s="125"/>
      <c r="H46" s="125"/>
      <c r="I46" s="125"/>
      <c r="J46" s="125"/>
      <c r="K46" s="125"/>
      <c r="L46" s="135"/>
      <c r="M46" s="135"/>
      <c r="N46" s="135"/>
      <c r="O46" s="135"/>
    </row>
    <row r="47" spans="1:15" ht="19.5" thickBot="1">
      <c r="A47" s="32" t="s">
        <v>91</v>
      </c>
      <c r="B47" s="33"/>
      <c r="C47" s="34"/>
      <c r="D47" s="35">
        <f>D33-D46</f>
        <v>0</v>
      </c>
      <c r="E47" s="125" t="str">
        <f>IF(D47=0,"Berchung VE max ist OK","Flächeneingabe korrigieren bis Wert 0 kommt")</f>
        <v>Berchung VE max ist OK</v>
      </c>
      <c r="F47" s="125"/>
      <c r="G47" s="125"/>
      <c r="H47" s="125"/>
      <c r="I47" s="125"/>
      <c r="J47" s="125"/>
      <c r="K47" s="125"/>
      <c r="L47" s="135"/>
      <c r="M47" s="135"/>
      <c r="N47" s="135"/>
      <c r="O47" s="135"/>
    </row>
    <row r="48" spans="1:15" ht="15">
      <c r="A48" s="125"/>
      <c r="B48" s="125"/>
      <c r="C48" s="125"/>
      <c r="D48" s="125"/>
      <c r="E48" s="125"/>
      <c r="F48" s="125"/>
      <c r="G48" s="125"/>
      <c r="H48" s="125"/>
      <c r="I48" s="125"/>
      <c r="J48" s="125"/>
      <c r="K48" s="125"/>
      <c r="L48" s="135"/>
      <c r="M48" s="135"/>
      <c r="N48" s="135"/>
      <c r="O48" s="135"/>
    </row>
    <row r="49" spans="1:15" ht="15.75" thickBot="1">
      <c r="A49" s="125"/>
      <c r="B49" s="125"/>
      <c r="C49" s="125"/>
      <c r="D49" s="125"/>
      <c r="E49" s="125"/>
      <c r="F49" s="125"/>
      <c r="G49" s="125"/>
      <c r="H49" s="125"/>
      <c r="I49" s="125"/>
      <c r="J49" s="125"/>
      <c r="K49" s="125"/>
      <c r="L49" s="135"/>
      <c r="M49" s="135"/>
      <c r="N49" s="135"/>
      <c r="O49" s="135"/>
    </row>
    <row r="50" spans="1:15" ht="24" thickBot="1">
      <c r="A50" s="132" t="s">
        <v>132</v>
      </c>
      <c r="B50" s="133"/>
      <c r="C50" s="104"/>
      <c r="D50" s="104"/>
      <c r="E50" s="104"/>
      <c r="F50" s="104"/>
      <c r="G50" s="104"/>
      <c r="H50" s="104"/>
      <c r="I50" s="104"/>
      <c r="J50" s="104"/>
      <c r="K50" s="105"/>
      <c r="L50" s="135"/>
      <c r="M50" s="135"/>
      <c r="N50" s="135"/>
      <c r="O50" s="135"/>
    </row>
    <row r="51" spans="1:15" ht="38.25">
      <c r="A51" s="134" t="s">
        <v>98</v>
      </c>
      <c r="B51" s="134" t="s">
        <v>99</v>
      </c>
      <c r="C51" s="125"/>
      <c r="D51" s="125"/>
      <c r="E51" s="125"/>
      <c r="F51" s="125"/>
      <c r="G51" s="125"/>
      <c r="H51" s="125"/>
      <c r="I51" s="125"/>
      <c r="J51" s="125"/>
      <c r="K51" s="125"/>
      <c r="L51" s="135"/>
      <c r="M51" s="135"/>
      <c r="N51" s="135"/>
      <c r="O51" s="135"/>
    </row>
    <row r="52" spans="1:15" ht="38.25">
      <c r="A52" s="134" t="s">
        <v>100</v>
      </c>
      <c r="B52" s="134" t="s">
        <v>101</v>
      </c>
      <c r="C52" s="125"/>
      <c r="D52" s="125"/>
      <c r="E52" s="125"/>
      <c r="F52" s="125"/>
      <c r="G52" s="125"/>
      <c r="H52" s="125"/>
      <c r="I52" s="125"/>
      <c r="J52" s="125"/>
      <c r="K52" s="125"/>
      <c r="L52" s="135"/>
      <c r="M52" s="135"/>
      <c r="N52" s="135"/>
      <c r="O52" s="135"/>
    </row>
    <row r="53" spans="1:15" ht="15.75" thickBot="1">
      <c r="A53" s="125"/>
      <c r="B53" s="125"/>
      <c r="C53" s="125"/>
      <c r="D53" s="125"/>
      <c r="E53" s="125"/>
      <c r="F53" s="125"/>
      <c r="G53" s="125"/>
      <c r="H53" s="125"/>
      <c r="I53" s="125"/>
      <c r="J53" s="125"/>
      <c r="K53" s="125"/>
      <c r="L53" s="135"/>
      <c r="M53" s="135"/>
      <c r="N53" s="135"/>
      <c r="O53" s="135"/>
    </row>
    <row r="54" spans="1:15" ht="33.75" thickBot="1">
      <c r="A54" s="114" t="s">
        <v>82</v>
      </c>
      <c r="B54" s="115"/>
      <c r="C54" s="115"/>
      <c r="D54" s="60">
        <f>D33</f>
        <v>35</v>
      </c>
      <c r="E54" s="29" t="s">
        <v>90</v>
      </c>
      <c r="F54" s="26" t="s">
        <v>84</v>
      </c>
      <c r="G54" s="125"/>
      <c r="H54" s="125"/>
      <c r="I54" s="125"/>
      <c r="J54" s="125"/>
      <c r="K54" s="125"/>
      <c r="L54" s="135"/>
      <c r="M54" s="135"/>
      <c r="N54" s="135"/>
      <c r="O54" s="135"/>
    </row>
    <row r="55" spans="1:15" ht="15.75">
      <c r="A55" s="37" t="s">
        <v>129</v>
      </c>
      <c r="B55" s="20"/>
      <c r="C55" s="38"/>
      <c r="D55" s="39">
        <v>20</v>
      </c>
      <c r="E55" s="40">
        <v>2</v>
      </c>
      <c r="F55" s="41">
        <f>E55*D55</f>
        <v>40</v>
      </c>
      <c r="G55" s="125"/>
      <c r="H55" s="125"/>
      <c r="I55" s="125"/>
      <c r="J55" s="125"/>
      <c r="K55" s="125"/>
      <c r="L55" s="135"/>
      <c r="M55" s="135"/>
      <c r="N55" s="135"/>
      <c r="O55" s="135"/>
    </row>
    <row r="56" spans="1:15" ht="15.75">
      <c r="A56" s="42"/>
      <c r="B56" s="31"/>
      <c r="C56" s="43" t="s">
        <v>83</v>
      </c>
      <c r="D56" s="25">
        <f>D54-D55</f>
        <v>15</v>
      </c>
      <c r="E56" s="30"/>
      <c r="F56" s="44"/>
      <c r="G56" s="125"/>
      <c r="H56" s="125"/>
      <c r="I56" s="125"/>
      <c r="J56" s="125"/>
      <c r="K56" s="125"/>
      <c r="L56" s="135"/>
      <c r="M56" s="135"/>
      <c r="N56" s="135"/>
      <c r="O56" s="135"/>
    </row>
    <row r="57" spans="1:15" ht="15.75">
      <c r="A57" s="42"/>
      <c r="B57" s="31"/>
      <c r="C57" s="43" t="s">
        <v>83</v>
      </c>
      <c r="D57" s="27">
        <v>15</v>
      </c>
      <c r="E57" s="43"/>
      <c r="F57" s="44"/>
      <c r="G57" s="125"/>
      <c r="H57" s="125"/>
      <c r="I57" s="125"/>
      <c r="J57" s="125"/>
      <c r="K57" s="125"/>
      <c r="L57" s="135"/>
      <c r="M57" s="135"/>
      <c r="N57" s="135"/>
      <c r="O57" s="135"/>
    </row>
    <row r="58" spans="1:15" ht="16.5" thickBot="1">
      <c r="A58" s="45" t="s">
        <v>89</v>
      </c>
      <c r="B58" s="46"/>
      <c r="C58" s="47"/>
      <c r="D58" s="47"/>
      <c r="E58" s="48">
        <v>1.5</v>
      </c>
      <c r="F58" s="49">
        <f>E58*D57</f>
        <v>22.5</v>
      </c>
      <c r="G58" s="125"/>
      <c r="H58" s="125"/>
      <c r="I58" s="125"/>
      <c r="J58" s="125"/>
      <c r="K58" s="125"/>
      <c r="L58" s="135"/>
      <c r="M58" s="135"/>
      <c r="N58" s="135"/>
      <c r="O58" s="135"/>
    </row>
    <row r="59" spans="1:15" ht="19.5" thickBot="1">
      <c r="A59" s="100" t="s">
        <v>130</v>
      </c>
      <c r="B59" s="101"/>
      <c r="C59" s="101"/>
      <c r="D59" s="101"/>
      <c r="E59" s="102"/>
      <c r="F59" s="52">
        <f>SUM(F55:F58)</f>
        <v>62.5</v>
      </c>
      <c r="G59" s="125"/>
      <c r="H59" s="125"/>
      <c r="I59" s="125"/>
      <c r="J59" s="125"/>
      <c r="K59" s="125"/>
      <c r="L59" s="135"/>
      <c r="M59" s="135"/>
      <c r="N59" s="135"/>
      <c r="O59" s="135"/>
    </row>
    <row r="60" spans="1:15" ht="20.25" thickBot="1" thickTop="1">
      <c r="A60" s="45" t="s">
        <v>86</v>
      </c>
      <c r="B60" s="46"/>
      <c r="C60" s="50"/>
      <c r="D60" s="51">
        <f>SUM(D57,D55)</f>
        <v>35</v>
      </c>
      <c r="E60" s="125"/>
      <c r="F60" s="125"/>
      <c r="G60" s="125"/>
      <c r="H60" s="125"/>
      <c r="I60" s="125"/>
      <c r="J60" s="125"/>
      <c r="K60" s="125"/>
      <c r="L60" s="135"/>
      <c r="M60" s="135"/>
      <c r="N60" s="135"/>
      <c r="O60" s="135"/>
    </row>
    <row r="61" spans="1:15" ht="19.5" thickBot="1">
      <c r="A61" s="32" t="s">
        <v>91</v>
      </c>
      <c r="B61" s="33"/>
      <c r="C61" s="34"/>
      <c r="D61" s="35">
        <f>D54-D60</f>
        <v>0</v>
      </c>
      <c r="E61" s="125" t="str">
        <f>IF(D61=0,"Berchung VE norm ist OK","Flächeneingabe korrigieren bis Wert 0 kommt")</f>
        <v>Berchung VE norm ist OK</v>
      </c>
      <c r="F61" s="125"/>
      <c r="G61" s="125"/>
      <c r="H61" s="125"/>
      <c r="I61" s="125"/>
      <c r="J61" s="125"/>
      <c r="K61" s="125"/>
      <c r="L61" s="135"/>
      <c r="M61" s="135"/>
      <c r="N61" s="135"/>
      <c r="O61" s="135"/>
    </row>
    <row r="62" spans="1:15" ht="15">
      <c r="A62" s="125"/>
      <c r="B62" s="125"/>
      <c r="C62" s="125"/>
      <c r="D62" s="125"/>
      <c r="E62" s="125"/>
      <c r="F62" s="125"/>
      <c r="G62" s="125"/>
      <c r="H62" s="125"/>
      <c r="I62" s="125"/>
      <c r="J62" s="125"/>
      <c r="K62" s="125"/>
      <c r="L62" s="135"/>
      <c r="M62" s="135"/>
      <c r="N62" s="135"/>
      <c r="O62" s="135"/>
    </row>
    <row r="63" spans="1:15" ht="15">
      <c r="A63" s="125"/>
      <c r="B63" s="125"/>
      <c r="C63" s="125"/>
      <c r="D63" s="125"/>
      <c r="E63" s="125"/>
      <c r="F63" s="125"/>
      <c r="G63" s="125"/>
      <c r="H63" s="125"/>
      <c r="I63" s="125"/>
      <c r="J63" s="125"/>
      <c r="K63" s="125"/>
      <c r="L63" s="135"/>
      <c r="M63" s="135"/>
      <c r="N63" s="135"/>
      <c r="O63" s="135"/>
    </row>
    <row r="64" spans="1:15" ht="15.75" thickBot="1">
      <c r="A64" s="125"/>
      <c r="B64" s="125"/>
      <c r="C64" s="125"/>
      <c r="D64" s="125"/>
      <c r="E64" s="125"/>
      <c r="F64" s="125"/>
      <c r="G64" s="125"/>
      <c r="H64" s="125"/>
      <c r="I64" s="125"/>
      <c r="J64" s="125"/>
      <c r="K64" s="125"/>
      <c r="L64" s="135"/>
      <c r="M64" s="135"/>
      <c r="N64" s="135"/>
      <c r="O64" s="135"/>
    </row>
    <row r="65" spans="1:15" ht="24" thickBot="1">
      <c r="A65" s="103" t="s">
        <v>131</v>
      </c>
      <c r="B65" s="104"/>
      <c r="C65" s="104"/>
      <c r="D65" s="104"/>
      <c r="E65" s="104"/>
      <c r="F65" s="104"/>
      <c r="G65" s="104"/>
      <c r="H65" s="104"/>
      <c r="I65" s="104"/>
      <c r="J65" s="104"/>
      <c r="K65" s="105"/>
      <c r="L65" s="135"/>
      <c r="M65" s="135"/>
      <c r="N65" s="135"/>
      <c r="O65" s="135"/>
    </row>
    <row r="66" spans="1:15" ht="15.75" thickBot="1">
      <c r="A66" s="125"/>
      <c r="B66" s="125"/>
      <c r="C66" s="125"/>
      <c r="D66" s="125"/>
      <c r="E66" s="125"/>
      <c r="F66" s="125"/>
      <c r="G66" s="125"/>
      <c r="H66" s="125"/>
      <c r="I66" s="125"/>
      <c r="J66" s="125"/>
      <c r="K66" s="125"/>
      <c r="L66" s="135"/>
      <c r="M66" s="135"/>
      <c r="N66" s="135"/>
      <c r="O66" s="135"/>
    </row>
    <row r="67" spans="1:15" ht="19.5" thickBot="1">
      <c r="A67" s="86" t="s">
        <v>133</v>
      </c>
      <c r="B67" s="86"/>
      <c r="C67" s="86"/>
      <c r="D67" s="63">
        <f>F45</f>
        <v>195</v>
      </c>
      <c r="E67" s="125"/>
      <c r="F67" s="125"/>
      <c r="G67" s="125"/>
      <c r="H67" s="95" t="s">
        <v>138</v>
      </c>
      <c r="I67" s="96"/>
      <c r="J67" s="97"/>
      <c r="K67" s="125"/>
      <c r="L67" s="135"/>
      <c r="M67" s="135"/>
      <c r="N67" s="135"/>
      <c r="O67" s="135"/>
    </row>
    <row r="68" spans="1:15" ht="45">
      <c r="A68" s="106" t="s">
        <v>58</v>
      </c>
      <c r="B68" s="106"/>
      <c r="C68" s="106"/>
      <c r="D68" s="70">
        <f>F59</f>
        <v>62.5</v>
      </c>
      <c r="E68" s="125"/>
      <c r="F68" s="125"/>
      <c r="G68" s="125"/>
      <c r="H68" s="64" t="s">
        <v>39</v>
      </c>
      <c r="I68" s="65" t="s">
        <v>40</v>
      </c>
      <c r="J68" s="65" t="s">
        <v>41</v>
      </c>
      <c r="K68" s="125"/>
      <c r="L68" s="135"/>
      <c r="M68" s="135"/>
      <c r="N68" s="135"/>
      <c r="O68" s="135"/>
    </row>
    <row r="69" spans="1:15" ht="45" customHeight="1" thickBot="1">
      <c r="A69" s="92" t="s">
        <v>137</v>
      </c>
      <c r="B69" s="93"/>
      <c r="C69" s="94"/>
      <c r="D69" s="71">
        <f>J69</f>
        <v>113.39999999999999</v>
      </c>
      <c r="E69" s="125"/>
      <c r="F69" s="125"/>
      <c r="G69" s="125"/>
      <c r="H69" s="72">
        <v>12600</v>
      </c>
      <c r="I69" s="19">
        <f>'VE Schlüssel lt. BWG'!B35</f>
        <v>0.009</v>
      </c>
      <c r="J69" s="19">
        <f>H69*I69</f>
        <v>113.39999999999999</v>
      </c>
      <c r="K69" s="125"/>
      <c r="L69" s="135"/>
      <c r="M69" s="135"/>
      <c r="N69" s="135"/>
      <c r="O69" s="135"/>
    </row>
    <row r="70" spans="1:15" ht="59.25" customHeight="1" thickBot="1">
      <c r="A70" s="98" t="s">
        <v>139</v>
      </c>
      <c r="B70" s="99"/>
      <c r="C70" s="68" t="str">
        <f>IF(D70&gt;=0,"liegt vor","ACHTUNG: GEWERBLICHE TIERHALTUNG")</f>
        <v>liegt vor</v>
      </c>
      <c r="D70" s="69">
        <f>D67-D69</f>
        <v>81.60000000000001</v>
      </c>
      <c r="E70" s="125"/>
      <c r="F70" s="125"/>
      <c r="G70" s="125"/>
      <c r="H70" s="125"/>
      <c r="I70" s="125"/>
      <c r="J70" s="125"/>
      <c r="K70" s="125"/>
      <c r="L70" s="135"/>
      <c r="M70" s="135"/>
      <c r="N70" s="135"/>
      <c r="O70" s="135"/>
    </row>
    <row r="71" spans="1:15" ht="18.75">
      <c r="A71" s="66"/>
      <c r="B71" s="66"/>
      <c r="C71" s="66"/>
      <c r="D71" s="67"/>
      <c r="E71" s="125"/>
      <c r="F71" s="125"/>
      <c r="G71" s="125"/>
      <c r="H71" s="125"/>
      <c r="I71" s="125"/>
      <c r="J71" s="125"/>
      <c r="K71" s="125"/>
      <c r="L71" s="135"/>
      <c r="M71" s="135"/>
      <c r="N71" s="135"/>
      <c r="O71" s="135"/>
    </row>
    <row r="72" spans="1:15" ht="18.75">
      <c r="A72" s="86" t="s">
        <v>134</v>
      </c>
      <c r="B72" s="86"/>
      <c r="C72" s="86"/>
      <c r="D72" s="63">
        <f>D69-D68</f>
        <v>50.89999999999999</v>
      </c>
      <c r="E72" s="125"/>
      <c r="F72" s="125"/>
      <c r="G72" s="125"/>
      <c r="H72" s="125"/>
      <c r="I72" s="125"/>
      <c r="J72" s="125"/>
      <c r="K72" s="125"/>
      <c r="L72" s="135"/>
      <c r="M72" s="135"/>
      <c r="N72" s="135"/>
      <c r="O72" s="135"/>
    </row>
    <row r="73" spans="5:15" ht="15.75" thickBot="1">
      <c r="E73" s="125"/>
      <c r="F73" s="125"/>
      <c r="G73" s="125"/>
      <c r="H73" s="125"/>
      <c r="I73" s="125"/>
      <c r="J73" s="125"/>
      <c r="K73" s="125"/>
      <c r="L73" s="135"/>
      <c r="M73" s="135"/>
      <c r="N73" s="135"/>
      <c r="O73" s="135"/>
    </row>
    <row r="74" spans="1:15" ht="41.25" customHeight="1" thickBot="1">
      <c r="A74" s="87" t="s">
        <v>135</v>
      </c>
      <c r="B74" s="88"/>
      <c r="C74" s="88"/>
      <c r="D74" s="88"/>
      <c r="E74" s="89"/>
      <c r="F74" s="73">
        <v>280</v>
      </c>
      <c r="H74" s="125"/>
      <c r="I74" s="125"/>
      <c r="J74" s="125"/>
      <c r="K74" s="125"/>
      <c r="L74" s="135"/>
      <c r="M74" s="135"/>
      <c r="N74" s="135"/>
      <c r="O74" s="135"/>
    </row>
    <row r="75" spans="1:15" ht="15.75" thickBot="1">
      <c r="A75" s="125"/>
      <c r="B75" s="125"/>
      <c r="C75" s="125"/>
      <c r="D75" s="125"/>
      <c r="E75" s="125"/>
      <c r="F75" s="125"/>
      <c r="G75" s="125"/>
      <c r="H75" s="125"/>
      <c r="I75" s="125"/>
      <c r="J75" s="125"/>
      <c r="K75" s="125"/>
      <c r="L75" s="135"/>
      <c r="M75" s="135"/>
      <c r="N75" s="135"/>
      <c r="O75" s="135"/>
    </row>
    <row r="76" spans="1:15" ht="24" thickBot="1">
      <c r="A76" s="61" t="s">
        <v>136</v>
      </c>
      <c r="B76" s="62"/>
      <c r="C76" s="62"/>
      <c r="D76" s="62"/>
      <c r="E76" s="62"/>
      <c r="F76" s="62"/>
      <c r="G76" s="62"/>
      <c r="H76" s="62"/>
      <c r="I76" s="62"/>
      <c r="J76" s="90">
        <f>D72*F74</f>
        <v>14251.999999999998</v>
      </c>
      <c r="K76" s="91"/>
      <c r="L76" s="135"/>
      <c r="M76" s="135"/>
      <c r="N76" s="135"/>
      <c r="O76" s="135"/>
    </row>
    <row r="77" spans="1:15" ht="15">
      <c r="A77" s="125"/>
      <c r="B77" s="125"/>
      <c r="C77" s="125"/>
      <c r="D77" s="125"/>
      <c r="E77" s="125"/>
      <c r="F77" s="125"/>
      <c r="G77" s="125"/>
      <c r="H77" s="125"/>
      <c r="I77" s="125"/>
      <c r="J77" s="125"/>
      <c r="K77" s="125"/>
      <c r="L77" s="135"/>
      <c r="M77" s="135"/>
      <c r="N77" s="135"/>
      <c r="O77" s="135"/>
    </row>
    <row r="78" spans="1:15" ht="15">
      <c r="A78" s="125"/>
      <c r="B78" s="125"/>
      <c r="C78" s="125"/>
      <c r="D78" s="125"/>
      <c r="E78" s="125"/>
      <c r="F78" s="125"/>
      <c r="G78" s="125"/>
      <c r="H78" s="125"/>
      <c r="I78" s="125"/>
      <c r="J78" s="125"/>
      <c r="K78" s="125"/>
      <c r="L78" s="135"/>
      <c r="M78" s="135"/>
      <c r="N78" s="135"/>
      <c r="O78" s="135"/>
    </row>
    <row r="79" spans="1:15" ht="15">
      <c r="A79" s="135"/>
      <c r="B79" s="135"/>
      <c r="C79" s="135"/>
      <c r="D79" s="135"/>
      <c r="E79" s="135"/>
      <c r="F79" s="135"/>
      <c r="G79" s="135"/>
      <c r="H79" s="135"/>
      <c r="I79" s="135"/>
      <c r="J79" s="135"/>
      <c r="K79" s="135"/>
      <c r="L79" s="135"/>
      <c r="M79" s="135"/>
      <c r="N79" s="135"/>
      <c r="O79" s="135"/>
    </row>
    <row r="80" spans="1:15" ht="15">
      <c r="A80" s="135"/>
      <c r="B80" s="135"/>
      <c r="C80" s="135"/>
      <c r="D80" s="135"/>
      <c r="E80" s="135"/>
      <c r="F80" s="135"/>
      <c r="G80" s="135"/>
      <c r="H80" s="135"/>
      <c r="I80" s="135"/>
      <c r="J80" s="135"/>
      <c r="K80" s="135"/>
      <c r="L80" s="135"/>
      <c r="M80" s="135"/>
      <c r="N80" s="135"/>
      <c r="O80" s="135"/>
    </row>
    <row r="81" spans="1:15" ht="15">
      <c r="A81" s="135"/>
      <c r="B81" s="135"/>
      <c r="C81" s="135"/>
      <c r="D81" s="135"/>
      <c r="E81" s="135"/>
      <c r="F81" s="135"/>
      <c r="G81" s="135"/>
      <c r="H81" s="135"/>
      <c r="I81" s="135"/>
      <c r="J81" s="135"/>
      <c r="K81" s="135"/>
      <c r="L81" s="135"/>
      <c r="M81" s="135"/>
      <c r="N81" s="135"/>
      <c r="O81" s="135"/>
    </row>
    <row r="82" spans="1:15" ht="15">
      <c r="A82" s="135"/>
      <c r="B82" s="135"/>
      <c r="C82" s="135"/>
      <c r="D82" s="135"/>
      <c r="E82" s="135"/>
      <c r="F82" s="135"/>
      <c r="G82" s="135"/>
      <c r="H82" s="135"/>
      <c r="I82" s="135"/>
      <c r="J82" s="135"/>
      <c r="K82" s="135"/>
      <c r="L82" s="135"/>
      <c r="M82" s="135"/>
      <c r="N82" s="135"/>
      <c r="O82" s="135"/>
    </row>
    <row r="83" spans="1:15" ht="15">
      <c r="A83" s="135"/>
      <c r="B83" s="135"/>
      <c r="C83" s="135"/>
      <c r="D83" s="135"/>
      <c r="E83" s="135"/>
      <c r="F83" s="135"/>
      <c r="G83" s="135"/>
      <c r="H83" s="135"/>
      <c r="I83" s="135"/>
      <c r="J83" s="135"/>
      <c r="K83" s="135"/>
      <c r="L83" s="135"/>
      <c r="M83" s="135"/>
      <c r="N83" s="135"/>
      <c r="O83" s="135"/>
    </row>
    <row r="84" spans="1:15" ht="15">
      <c r="A84" s="135"/>
      <c r="B84" s="135"/>
      <c r="C84" s="135"/>
      <c r="D84" s="135"/>
      <c r="E84" s="135"/>
      <c r="F84" s="135"/>
      <c r="G84" s="135"/>
      <c r="H84" s="135"/>
      <c r="I84" s="135"/>
      <c r="J84" s="135"/>
      <c r="K84" s="135"/>
      <c r="L84" s="135"/>
      <c r="M84" s="135"/>
      <c r="N84" s="135"/>
      <c r="O84" s="135"/>
    </row>
    <row r="85" spans="1:15" ht="15">
      <c r="A85" s="135"/>
      <c r="B85" s="135"/>
      <c r="C85" s="135"/>
      <c r="D85" s="135"/>
      <c r="E85" s="135"/>
      <c r="F85" s="135"/>
      <c r="G85" s="135"/>
      <c r="H85" s="135"/>
      <c r="I85" s="135"/>
      <c r="J85" s="135"/>
      <c r="K85" s="135"/>
      <c r="L85" s="135"/>
      <c r="M85" s="135"/>
      <c r="N85" s="135"/>
      <c r="O85" s="135"/>
    </row>
    <row r="86" spans="1:15" ht="15">
      <c r="A86" s="135"/>
      <c r="B86" s="135"/>
      <c r="C86" s="135"/>
      <c r="D86" s="135"/>
      <c r="E86" s="135"/>
      <c r="F86" s="135"/>
      <c r="G86" s="135"/>
      <c r="H86" s="135"/>
      <c r="I86" s="135"/>
      <c r="J86" s="135"/>
      <c r="K86" s="135"/>
      <c r="L86" s="135"/>
      <c r="M86" s="135"/>
      <c r="N86" s="135"/>
      <c r="O86" s="135"/>
    </row>
    <row r="87" spans="1:15" ht="15">
      <c r="A87" s="135"/>
      <c r="B87" s="135"/>
      <c r="C87" s="135"/>
      <c r="D87" s="135"/>
      <c r="E87" s="135"/>
      <c r="F87" s="135"/>
      <c r="G87" s="135"/>
      <c r="H87" s="135"/>
      <c r="I87" s="135"/>
      <c r="J87" s="135"/>
      <c r="K87" s="135"/>
      <c r="L87" s="135"/>
      <c r="M87" s="135"/>
      <c r="N87" s="135"/>
      <c r="O87" s="135"/>
    </row>
    <row r="88" spans="1:15" ht="15">
      <c r="A88" s="135"/>
      <c r="B88" s="135"/>
      <c r="C88" s="135"/>
      <c r="D88" s="135"/>
      <c r="E88" s="135"/>
      <c r="F88" s="135"/>
      <c r="G88" s="135"/>
      <c r="H88" s="135"/>
      <c r="I88" s="135"/>
      <c r="J88" s="135"/>
      <c r="K88" s="135"/>
      <c r="L88" s="135"/>
      <c r="M88" s="135"/>
      <c r="N88" s="135"/>
      <c r="O88" s="135"/>
    </row>
    <row r="89" spans="1:15" ht="15">
      <c r="A89" s="135"/>
      <c r="B89" s="135"/>
      <c r="C89" s="135"/>
      <c r="D89" s="135"/>
      <c r="E89" s="135"/>
      <c r="F89" s="135"/>
      <c r="G89" s="135"/>
      <c r="H89" s="135"/>
      <c r="I89" s="135"/>
      <c r="J89" s="135"/>
      <c r="K89" s="135"/>
      <c r="L89" s="135"/>
      <c r="M89" s="135"/>
      <c r="N89" s="135"/>
      <c r="O89" s="135"/>
    </row>
    <row r="90" spans="1:15" ht="15">
      <c r="A90" s="135"/>
      <c r="B90" s="135"/>
      <c r="C90" s="135"/>
      <c r="D90" s="135"/>
      <c r="E90" s="135"/>
      <c r="F90" s="135"/>
      <c r="G90" s="135"/>
      <c r="H90" s="135"/>
      <c r="I90" s="135"/>
      <c r="J90" s="135"/>
      <c r="K90" s="135"/>
      <c r="L90" s="135"/>
      <c r="M90" s="135"/>
      <c r="N90" s="135"/>
      <c r="O90" s="135"/>
    </row>
  </sheetData>
  <sheetProtection/>
  <mergeCells count="35">
    <mergeCell ref="A6:B6"/>
    <mergeCell ref="C6:I6"/>
    <mergeCell ref="A7:B7"/>
    <mergeCell ref="C7:I7"/>
    <mergeCell ref="A8:B8"/>
    <mergeCell ref="C8:I8"/>
    <mergeCell ref="A4:K4"/>
    <mergeCell ref="A12:K12"/>
    <mergeCell ref="A14:K14"/>
    <mergeCell ref="A18:B18"/>
    <mergeCell ref="A19:B19"/>
    <mergeCell ref="A33:C33"/>
    <mergeCell ref="A9:B9"/>
    <mergeCell ref="C9:I9"/>
    <mergeCell ref="A10:B10"/>
    <mergeCell ref="C10:I10"/>
    <mergeCell ref="A65:K65"/>
    <mergeCell ref="A68:C68"/>
    <mergeCell ref="A67:C67"/>
    <mergeCell ref="A45:E45"/>
    <mergeCell ref="A16:B16"/>
    <mergeCell ref="A17:B17"/>
    <mergeCell ref="A20:D20"/>
    <mergeCell ref="A21:C21"/>
    <mergeCell ref="A54:C54"/>
    <mergeCell ref="A1:K1"/>
    <mergeCell ref="A72:C72"/>
    <mergeCell ref="A74:E74"/>
    <mergeCell ref="J76:K76"/>
    <mergeCell ref="A69:C69"/>
    <mergeCell ref="H67:J67"/>
    <mergeCell ref="A70:B70"/>
    <mergeCell ref="A59:E59"/>
    <mergeCell ref="A3:K3"/>
    <mergeCell ref="A50:K5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0"/>
  <sheetViews>
    <sheetView zoomScalePageLayoutView="0" workbookViewId="0" topLeftCell="A1">
      <selection activeCell="I33" sqref="I33"/>
    </sheetView>
  </sheetViews>
  <sheetFormatPr defaultColWidth="11.421875" defaultRowHeight="15"/>
  <cols>
    <col min="1" max="1" width="19.140625" style="0" customWidth="1"/>
  </cols>
  <sheetData>
    <row r="1" spans="1:20" ht="18.75" thickBot="1">
      <c r="A1" s="136" t="s">
        <v>102</v>
      </c>
      <c r="B1" s="137"/>
      <c r="C1" s="137"/>
      <c r="D1" s="137"/>
      <c r="E1" s="137"/>
      <c r="F1" s="137"/>
      <c r="G1" s="137"/>
      <c r="H1" s="138"/>
      <c r="I1" s="125"/>
      <c r="J1" s="125"/>
      <c r="K1" s="125"/>
      <c r="L1" s="125"/>
      <c r="M1" s="125"/>
      <c r="N1" s="125"/>
      <c r="O1" s="125"/>
      <c r="P1" s="144"/>
      <c r="Q1" s="144"/>
      <c r="R1" s="144"/>
      <c r="S1" s="144"/>
      <c r="T1" s="144"/>
    </row>
    <row r="2" spans="1:20" ht="15">
      <c r="A2" s="58"/>
      <c r="I2" s="125"/>
      <c r="J2" s="125"/>
      <c r="K2" s="125"/>
      <c r="L2" s="125"/>
      <c r="M2" s="125"/>
      <c r="N2" s="125"/>
      <c r="O2" s="125"/>
      <c r="P2" s="144"/>
      <c r="Q2" s="144"/>
      <c r="R2" s="144"/>
      <c r="S2" s="144"/>
      <c r="T2" s="144"/>
    </row>
    <row r="3" spans="1:20" ht="53.25" customHeight="1">
      <c r="A3" s="118" t="s">
        <v>103</v>
      </c>
      <c r="B3" s="118"/>
      <c r="C3" s="118"/>
      <c r="D3" s="118"/>
      <c r="E3" s="118"/>
      <c r="F3" s="118"/>
      <c r="G3" s="118"/>
      <c r="H3" s="118"/>
      <c r="I3" s="125"/>
      <c r="J3" s="125"/>
      <c r="K3" s="125"/>
      <c r="L3" s="125"/>
      <c r="M3" s="125"/>
      <c r="N3" s="125"/>
      <c r="O3" s="125"/>
      <c r="P3" s="144"/>
      <c r="Q3" s="144"/>
      <c r="R3" s="144"/>
      <c r="S3" s="144"/>
      <c r="T3" s="144"/>
    </row>
    <row r="4" spans="1:20" ht="115.5" customHeight="1">
      <c r="A4" s="118" t="s">
        <v>104</v>
      </c>
      <c r="B4" s="118"/>
      <c r="C4" s="118"/>
      <c r="D4" s="118"/>
      <c r="E4" s="118"/>
      <c r="F4" s="118"/>
      <c r="G4" s="118"/>
      <c r="H4" s="118"/>
      <c r="I4" s="125"/>
      <c r="J4" s="125"/>
      <c r="K4" s="125"/>
      <c r="L4" s="125"/>
      <c r="M4" s="125"/>
      <c r="N4" s="125"/>
      <c r="O4" s="125"/>
      <c r="P4" s="144"/>
      <c r="Q4" s="144"/>
      <c r="R4" s="144"/>
      <c r="S4" s="144"/>
      <c r="T4" s="144"/>
    </row>
    <row r="5" spans="1:20" ht="15.75" thickBot="1">
      <c r="A5" s="28"/>
      <c r="I5" s="125"/>
      <c r="J5" s="125"/>
      <c r="K5" s="125"/>
      <c r="L5" s="125"/>
      <c r="M5" s="125"/>
      <c r="N5" s="125"/>
      <c r="O5" s="125"/>
      <c r="P5" s="144"/>
      <c r="Q5" s="144"/>
      <c r="R5" s="144"/>
      <c r="S5" s="144"/>
      <c r="T5" s="144"/>
    </row>
    <row r="6" spans="1:20" ht="18.75" thickBot="1">
      <c r="A6" s="136" t="s">
        <v>105</v>
      </c>
      <c r="B6" s="137"/>
      <c r="C6" s="137"/>
      <c r="D6" s="137"/>
      <c r="E6" s="137"/>
      <c r="F6" s="137"/>
      <c r="G6" s="137"/>
      <c r="H6" s="138"/>
      <c r="I6" s="125"/>
      <c r="J6" s="125"/>
      <c r="K6" s="125"/>
      <c r="L6" s="125"/>
      <c r="M6" s="125"/>
      <c r="N6" s="125"/>
      <c r="O6" s="125"/>
      <c r="P6" s="144"/>
      <c r="Q6" s="144"/>
      <c r="R6" s="144"/>
      <c r="S6" s="144"/>
      <c r="T6" s="144"/>
    </row>
    <row r="7" spans="1:20" ht="129" customHeight="1" thickBot="1">
      <c r="A7" s="118" t="s">
        <v>106</v>
      </c>
      <c r="B7" s="118"/>
      <c r="C7" s="118"/>
      <c r="D7" s="118"/>
      <c r="E7" s="118"/>
      <c r="F7" s="118"/>
      <c r="G7" s="118"/>
      <c r="H7" s="118"/>
      <c r="I7" s="125"/>
      <c r="J7" s="125"/>
      <c r="K7" s="125"/>
      <c r="L7" s="125"/>
      <c r="M7" s="125"/>
      <c r="N7" s="125"/>
      <c r="O7" s="125"/>
      <c r="P7" s="144"/>
      <c r="Q7" s="144"/>
      <c r="R7" s="144"/>
      <c r="S7" s="144"/>
      <c r="T7" s="144"/>
    </row>
    <row r="8" spans="1:20" ht="18.75" thickBot="1">
      <c r="A8" s="136" t="s">
        <v>107</v>
      </c>
      <c r="B8" s="137"/>
      <c r="C8" s="137"/>
      <c r="D8" s="137"/>
      <c r="E8" s="137"/>
      <c r="F8" s="137"/>
      <c r="G8" s="137"/>
      <c r="H8" s="138"/>
      <c r="I8" s="125"/>
      <c r="J8" s="125"/>
      <c r="K8" s="125"/>
      <c r="L8" s="125"/>
      <c r="M8" s="125"/>
      <c r="N8" s="125"/>
      <c r="O8" s="125"/>
      <c r="P8" s="144"/>
      <c r="Q8" s="144"/>
      <c r="R8" s="144"/>
      <c r="S8" s="144"/>
      <c r="T8" s="144"/>
    </row>
    <row r="9" spans="1:20" ht="84.75" customHeight="1">
      <c r="A9" s="118" t="s">
        <v>108</v>
      </c>
      <c r="B9" s="118"/>
      <c r="C9" s="118"/>
      <c r="D9" s="118"/>
      <c r="E9" s="118"/>
      <c r="F9" s="118"/>
      <c r="G9" s="118"/>
      <c r="H9" s="118"/>
      <c r="I9" s="125"/>
      <c r="J9" s="125"/>
      <c r="K9" s="125"/>
      <c r="L9" s="125"/>
      <c r="M9" s="125"/>
      <c r="N9" s="125"/>
      <c r="O9" s="125"/>
      <c r="P9" s="144"/>
      <c r="Q9" s="144"/>
      <c r="R9" s="144"/>
      <c r="S9" s="144"/>
      <c r="T9" s="144"/>
    </row>
    <row r="10" spans="1:20" ht="66.75" customHeight="1">
      <c r="A10" s="118" t="s">
        <v>109</v>
      </c>
      <c r="B10" s="118"/>
      <c r="C10" s="118"/>
      <c r="D10" s="118"/>
      <c r="E10" s="118"/>
      <c r="F10" s="118"/>
      <c r="G10" s="118"/>
      <c r="H10" s="118"/>
      <c r="I10" s="125"/>
      <c r="J10" s="125"/>
      <c r="K10" s="125"/>
      <c r="L10" s="125"/>
      <c r="M10" s="125"/>
      <c r="N10" s="125"/>
      <c r="O10" s="125"/>
      <c r="P10" s="144"/>
      <c r="Q10" s="144"/>
      <c r="R10" s="144"/>
      <c r="S10" s="144"/>
      <c r="T10" s="144"/>
    </row>
    <row r="11" spans="16:20" ht="15">
      <c r="P11" s="144"/>
      <c r="Q11" s="144"/>
      <c r="R11" s="144"/>
      <c r="S11" s="144"/>
      <c r="T11" s="144"/>
    </row>
    <row r="12" spans="1:20" ht="18">
      <c r="A12" s="59" t="s">
        <v>110</v>
      </c>
      <c r="P12" s="144"/>
      <c r="Q12" s="144"/>
      <c r="R12" s="144"/>
      <c r="S12" s="144"/>
      <c r="T12" s="144"/>
    </row>
    <row r="13" spans="1:20" ht="15">
      <c r="A13" s="176" t="s">
        <v>111</v>
      </c>
      <c r="B13" s="176" t="s">
        <v>112</v>
      </c>
      <c r="C13" s="176" t="s">
        <v>113</v>
      </c>
      <c r="D13" s="176" t="s">
        <v>114</v>
      </c>
      <c r="E13" s="176" t="s">
        <v>115</v>
      </c>
      <c r="F13" s="176" t="s">
        <v>116</v>
      </c>
      <c r="G13" s="176" t="s">
        <v>117</v>
      </c>
      <c r="H13" s="176" t="s">
        <v>118</v>
      </c>
      <c r="I13" s="176" t="s">
        <v>119</v>
      </c>
      <c r="J13" s="176" t="s">
        <v>120</v>
      </c>
      <c r="K13" s="176" t="s">
        <v>121</v>
      </c>
      <c r="L13" s="176" t="s">
        <v>122</v>
      </c>
      <c r="M13" s="176" t="s">
        <v>123</v>
      </c>
      <c r="N13" s="176" t="s">
        <v>124</v>
      </c>
      <c r="O13" s="176" t="s">
        <v>125</v>
      </c>
      <c r="P13" s="144"/>
      <c r="Q13" s="144"/>
      <c r="R13" s="144"/>
      <c r="S13" s="144"/>
      <c r="T13" s="144"/>
    </row>
    <row r="14" spans="1:20" ht="28.5">
      <c r="A14" s="176" t="s">
        <v>126</v>
      </c>
      <c r="B14" s="176">
        <v>12</v>
      </c>
      <c r="C14" s="176">
        <v>12</v>
      </c>
      <c r="D14" s="176">
        <v>8</v>
      </c>
      <c r="E14" s="176">
        <v>12</v>
      </c>
      <c r="F14" s="176">
        <v>6</v>
      </c>
      <c r="G14" s="176">
        <v>12</v>
      </c>
      <c r="H14" s="176">
        <v>12</v>
      </c>
      <c r="I14" s="176">
        <v>12</v>
      </c>
      <c r="J14" s="176">
        <v>9</v>
      </c>
      <c r="K14" s="176">
        <v>6</v>
      </c>
      <c r="L14" s="176">
        <v>10</v>
      </c>
      <c r="M14" s="176">
        <v>10</v>
      </c>
      <c r="N14" s="176">
        <v>10</v>
      </c>
      <c r="O14" s="177">
        <v>10.08</v>
      </c>
      <c r="P14" s="144"/>
      <c r="Q14" s="144"/>
      <c r="R14" s="144"/>
      <c r="S14" s="144"/>
      <c r="T14" s="144"/>
    </row>
    <row r="15" spans="1:20" ht="15">
      <c r="A15" s="176" t="s">
        <v>142</v>
      </c>
      <c r="B15" s="176">
        <v>95</v>
      </c>
      <c r="C15" s="176">
        <v>93</v>
      </c>
      <c r="D15" s="176">
        <v>97</v>
      </c>
      <c r="E15" s="176">
        <v>95</v>
      </c>
      <c r="F15" s="176">
        <v>102</v>
      </c>
      <c r="G15" s="176">
        <v>95</v>
      </c>
      <c r="H15" s="176">
        <v>98</v>
      </c>
      <c r="I15" s="176">
        <v>93</v>
      </c>
      <c r="J15" s="176">
        <v>94</v>
      </c>
      <c r="K15" s="176">
        <v>98</v>
      </c>
      <c r="L15" s="176">
        <v>96</v>
      </c>
      <c r="M15" s="176">
        <v>93</v>
      </c>
      <c r="N15" s="176">
        <v>95</v>
      </c>
      <c r="O15" s="177">
        <v>95.69</v>
      </c>
      <c r="P15" s="144"/>
      <c r="Q15" s="144"/>
      <c r="R15" s="144"/>
      <c r="S15" s="144"/>
      <c r="T15" s="144"/>
    </row>
    <row r="16" spans="1:20" ht="15">
      <c r="A16" s="176" t="s">
        <v>127</v>
      </c>
      <c r="B16" s="176">
        <v>2</v>
      </c>
      <c r="C16" s="176">
        <v>2</v>
      </c>
      <c r="D16" s="176">
        <v>2</v>
      </c>
      <c r="E16" s="176">
        <v>2</v>
      </c>
      <c r="F16" s="176">
        <v>2</v>
      </c>
      <c r="G16" s="176">
        <v>1</v>
      </c>
      <c r="H16" s="176">
        <v>2</v>
      </c>
      <c r="I16" s="176">
        <v>2</v>
      </c>
      <c r="J16" s="176">
        <v>2</v>
      </c>
      <c r="K16" s="176">
        <v>2</v>
      </c>
      <c r="L16" s="176">
        <v>2</v>
      </c>
      <c r="M16" s="176">
        <v>1</v>
      </c>
      <c r="N16" s="176">
        <v>2</v>
      </c>
      <c r="O16" s="177">
        <v>1.85</v>
      </c>
      <c r="P16" s="144"/>
      <c r="Q16" s="144"/>
      <c r="R16" s="144"/>
      <c r="S16" s="144"/>
      <c r="T16" s="144"/>
    </row>
    <row r="17" spans="1:20" ht="15">
      <c r="A17" s="176" t="s">
        <v>128</v>
      </c>
      <c r="B17" s="176">
        <v>109</v>
      </c>
      <c r="C17" s="176">
        <v>107</v>
      </c>
      <c r="D17" s="176">
        <v>107</v>
      </c>
      <c r="E17" s="176">
        <v>109</v>
      </c>
      <c r="F17" s="176">
        <v>110</v>
      </c>
      <c r="G17" s="176">
        <v>108</v>
      </c>
      <c r="H17" s="176">
        <v>112</v>
      </c>
      <c r="I17" s="176">
        <v>107</v>
      </c>
      <c r="J17" s="176">
        <v>105</v>
      </c>
      <c r="K17" s="176">
        <v>106</v>
      </c>
      <c r="L17" s="176">
        <v>108</v>
      </c>
      <c r="M17" s="176">
        <v>104</v>
      </c>
      <c r="N17" s="176">
        <v>107</v>
      </c>
      <c r="O17" s="177">
        <v>107.62</v>
      </c>
      <c r="P17" s="144"/>
      <c r="Q17" s="144"/>
      <c r="R17" s="144"/>
      <c r="S17" s="144"/>
      <c r="T17" s="144"/>
    </row>
    <row r="18" spans="1:20" ht="15">
      <c r="A18" s="144"/>
      <c r="B18" s="144"/>
      <c r="C18" s="144"/>
      <c r="D18" s="144"/>
      <c r="E18" s="144"/>
      <c r="F18" s="144"/>
      <c r="G18" s="144"/>
      <c r="H18" s="144"/>
      <c r="I18" s="144"/>
      <c r="J18" s="144"/>
      <c r="K18" s="144"/>
      <c r="L18" s="144"/>
      <c r="M18" s="144"/>
      <c r="N18" s="144"/>
      <c r="O18" s="144"/>
      <c r="P18" s="144"/>
      <c r="Q18" s="144"/>
      <c r="R18" s="144"/>
      <c r="S18" s="144"/>
      <c r="T18" s="144"/>
    </row>
    <row r="19" spans="1:20" ht="15">
      <c r="A19" s="144"/>
      <c r="B19" s="144"/>
      <c r="C19" s="144"/>
      <c r="D19" s="144"/>
      <c r="E19" s="144"/>
      <c r="F19" s="144"/>
      <c r="G19" s="144"/>
      <c r="H19" s="144"/>
      <c r="I19" s="144"/>
      <c r="J19" s="144"/>
      <c r="K19" s="144"/>
      <c r="L19" s="144"/>
      <c r="M19" s="144"/>
      <c r="N19" s="144"/>
      <c r="O19" s="144"/>
      <c r="P19" s="144"/>
      <c r="Q19" s="144"/>
      <c r="R19" s="144"/>
      <c r="S19" s="144"/>
      <c r="T19" s="144"/>
    </row>
    <row r="20" spans="1:20" ht="15">
      <c r="A20" s="144"/>
      <c r="B20" s="144"/>
      <c r="C20" s="144"/>
      <c r="D20" s="144"/>
      <c r="E20" s="144"/>
      <c r="F20" s="144"/>
      <c r="G20" s="144"/>
      <c r="H20" s="144"/>
      <c r="I20" s="144"/>
      <c r="J20" s="144"/>
      <c r="K20" s="144"/>
      <c r="L20" s="144"/>
      <c r="M20" s="144"/>
      <c r="N20" s="144"/>
      <c r="O20" s="144"/>
      <c r="P20" s="144"/>
      <c r="Q20" s="144"/>
      <c r="R20" s="144"/>
      <c r="S20" s="144"/>
      <c r="T20" s="144"/>
    </row>
    <row r="21" spans="1:20" ht="15">
      <c r="A21" s="144"/>
      <c r="B21" s="144"/>
      <c r="C21" s="144"/>
      <c r="D21" s="144"/>
      <c r="E21" s="144"/>
      <c r="F21" s="144"/>
      <c r="G21" s="144"/>
      <c r="H21" s="144"/>
      <c r="I21" s="144"/>
      <c r="J21" s="144"/>
      <c r="K21" s="144"/>
      <c r="L21" s="144"/>
      <c r="M21" s="144"/>
      <c r="N21" s="144"/>
      <c r="O21" s="144"/>
      <c r="P21" s="144"/>
      <c r="Q21" s="144"/>
      <c r="R21" s="144"/>
      <c r="S21" s="144"/>
      <c r="T21" s="144"/>
    </row>
    <row r="22" spans="1:20" ht="15">
      <c r="A22" s="144"/>
      <c r="B22" s="144"/>
      <c r="C22" s="144"/>
      <c r="D22" s="144"/>
      <c r="E22" s="144"/>
      <c r="F22" s="144"/>
      <c r="G22" s="144"/>
      <c r="H22" s="144"/>
      <c r="I22" s="144"/>
      <c r="J22" s="144"/>
      <c r="K22" s="144"/>
      <c r="L22" s="144"/>
      <c r="M22" s="144"/>
      <c r="N22" s="144"/>
      <c r="O22" s="144"/>
      <c r="P22" s="144"/>
      <c r="Q22" s="144"/>
      <c r="R22" s="144"/>
      <c r="S22" s="144"/>
      <c r="T22" s="144"/>
    </row>
    <row r="23" spans="1:20" ht="15">
      <c r="A23" s="144"/>
      <c r="B23" s="144"/>
      <c r="C23" s="144"/>
      <c r="D23" s="144"/>
      <c r="E23" s="144"/>
      <c r="F23" s="144"/>
      <c r="G23" s="144"/>
      <c r="H23" s="144"/>
      <c r="I23" s="144"/>
      <c r="J23" s="144"/>
      <c r="K23" s="144"/>
      <c r="L23" s="144"/>
      <c r="M23" s="144"/>
      <c r="N23" s="144"/>
      <c r="O23" s="144"/>
      <c r="P23" s="144"/>
      <c r="Q23" s="144"/>
      <c r="R23" s="144"/>
      <c r="S23" s="144"/>
      <c r="T23" s="144"/>
    </row>
    <row r="24" spans="1:20" ht="15">
      <c r="A24" s="144"/>
      <c r="B24" s="144"/>
      <c r="C24" s="144"/>
      <c r="D24" s="144"/>
      <c r="E24" s="144"/>
      <c r="F24" s="144"/>
      <c r="G24" s="144"/>
      <c r="H24" s="144"/>
      <c r="I24" s="144"/>
      <c r="J24" s="144"/>
      <c r="K24" s="144"/>
      <c r="L24" s="144"/>
      <c r="M24" s="144"/>
      <c r="N24" s="144"/>
      <c r="O24" s="144"/>
      <c r="P24" s="144"/>
      <c r="Q24" s="144"/>
      <c r="R24" s="144"/>
      <c r="S24" s="144"/>
      <c r="T24" s="144"/>
    </row>
    <row r="25" spans="1:20" ht="15">
      <c r="A25" s="144"/>
      <c r="B25" s="144"/>
      <c r="C25" s="144"/>
      <c r="D25" s="144"/>
      <c r="E25" s="144"/>
      <c r="F25" s="144"/>
      <c r="G25" s="144"/>
      <c r="H25" s="144"/>
      <c r="I25" s="144"/>
      <c r="J25" s="144"/>
      <c r="K25" s="144"/>
      <c r="L25" s="144"/>
      <c r="M25" s="144"/>
      <c r="N25" s="144"/>
      <c r="O25" s="144"/>
      <c r="P25" s="144"/>
      <c r="Q25" s="144"/>
      <c r="R25" s="144"/>
      <c r="S25" s="144"/>
      <c r="T25" s="144"/>
    </row>
    <row r="26" spans="1:20" ht="15">
      <c r="A26" s="144"/>
      <c r="B26" s="144"/>
      <c r="C26" s="144"/>
      <c r="D26" s="144"/>
      <c r="E26" s="144"/>
      <c r="F26" s="144"/>
      <c r="G26" s="144"/>
      <c r="H26" s="144"/>
      <c r="I26" s="144"/>
      <c r="J26" s="144"/>
      <c r="K26" s="144"/>
      <c r="L26" s="144"/>
      <c r="M26" s="144"/>
      <c r="N26" s="144"/>
      <c r="O26" s="144"/>
      <c r="P26" s="144"/>
      <c r="Q26" s="144"/>
      <c r="R26" s="144"/>
      <c r="S26" s="144"/>
      <c r="T26" s="144"/>
    </row>
    <row r="27" spans="1:20" ht="15">
      <c r="A27" s="144"/>
      <c r="B27" s="144"/>
      <c r="C27" s="144"/>
      <c r="D27" s="144"/>
      <c r="E27" s="144"/>
      <c r="F27" s="144"/>
      <c r="G27" s="144"/>
      <c r="H27" s="144"/>
      <c r="I27" s="144"/>
      <c r="J27" s="144"/>
      <c r="K27" s="144"/>
      <c r="L27" s="144"/>
      <c r="M27" s="144"/>
      <c r="N27" s="144"/>
      <c r="O27" s="144"/>
      <c r="P27" s="144"/>
      <c r="Q27" s="144"/>
      <c r="R27" s="144"/>
      <c r="S27" s="144"/>
      <c r="T27" s="144"/>
    </row>
    <row r="28" spans="1:20" ht="15">
      <c r="A28" s="144"/>
      <c r="B28" s="144"/>
      <c r="C28" s="144"/>
      <c r="D28" s="144"/>
      <c r="E28" s="144"/>
      <c r="F28" s="144"/>
      <c r="G28" s="144"/>
      <c r="H28" s="144"/>
      <c r="I28" s="144"/>
      <c r="J28" s="144"/>
      <c r="K28" s="144"/>
      <c r="L28" s="144"/>
      <c r="M28" s="144"/>
      <c r="N28" s="144"/>
      <c r="O28" s="144"/>
      <c r="P28" s="144"/>
      <c r="Q28" s="144"/>
      <c r="R28" s="144"/>
      <c r="S28" s="144"/>
      <c r="T28" s="144"/>
    </row>
    <row r="29" spans="1:20" ht="15">
      <c r="A29" s="144"/>
      <c r="B29" s="144"/>
      <c r="C29" s="144"/>
      <c r="D29" s="144"/>
      <c r="E29" s="144"/>
      <c r="F29" s="144"/>
      <c r="G29" s="144"/>
      <c r="H29" s="144"/>
      <c r="I29" s="144"/>
      <c r="J29" s="144"/>
      <c r="K29" s="144"/>
      <c r="L29" s="144"/>
      <c r="M29" s="144"/>
      <c r="N29" s="144"/>
      <c r="O29" s="144"/>
      <c r="P29" s="144"/>
      <c r="Q29" s="144"/>
      <c r="R29" s="144"/>
      <c r="S29" s="144"/>
      <c r="T29" s="144"/>
    </row>
    <row r="30" spans="1:20" ht="15">
      <c r="A30" s="144"/>
      <c r="B30" s="144"/>
      <c r="C30" s="144"/>
      <c r="D30" s="144"/>
      <c r="E30" s="144"/>
      <c r="F30" s="144"/>
      <c r="G30" s="144"/>
      <c r="H30" s="144"/>
      <c r="I30" s="144"/>
      <c r="J30" s="144"/>
      <c r="K30" s="144"/>
      <c r="L30" s="144"/>
      <c r="M30" s="144"/>
      <c r="N30" s="144"/>
      <c r="O30" s="144"/>
      <c r="P30" s="144"/>
      <c r="Q30" s="144"/>
      <c r="R30" s="144"/>
      <c r="S30" s="144"/>
      <c r="T30" s="144"/>
    </row>
  </sheetData>
  <sheetProtection/>
  <mergeCells count="8">
    <mergeCell ref="A3:H3"/>
    <mergeCell ref="A4:H4"/>
    <mergeCell ref="A7:H7"/>
    <mergeCell ref="A9:H9"/>
    <mergeCell ref="A10:H10"/>
    <mergeCell ref="A1:H1"/>
    <mergeCell ref="A6:H6"/>
    <mergeCell ref="A8:H8"/>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48"/>
  <sheetViews>
    <sheetView zoomScalePageLayoutView="0" workbookViewId="0" topLeftCell="A1">
      <selection activeCell="I15" sqref="I15"/>
    </sheetView>
  </sheetViews>
  <sheetFormatPr defaultColWidth="11.421875" defaultRowHeight="15"/>
  <cols>
    <col min="3" max="3" width="14.421875" style="0" bestFit="1" customWidth="1"/>
    <col min="5" max="5" width="14.421875" style="0" bestFit="1" customWidth="1"/>
    <col min="10" max="10" width="15.00390625" style="0" customWidth="1"/>
  </cols>
  <sheetData>
    <row r="1" spans="1:16" ht="18.75" thickBot="1">
      <c r="A1" s="173" t="s">
        <v>144</v>
      </c>
      <c r="B1" s="174"/>
      <c r="C1" s="174"/>
      <c r="D1" s="174"/>
      <c r="E1" s="174"/>
      <c r="F1" s="174"/>
      <c r="G1" s="174"/>
      <c r="H1" s="174"/>
      <c r="I1" s="174"/>
      <c r="J1" s="175"/>
      <c r="K1" s="144"/>
      <c r="L1" s="144"/>
      <c r="M1" s="144"/>
      <c r="N1" s="144"/>
      <c r="O1" s="144"/>
      <c r="P1" s="144"/>
    </row>
    <row r="2" spans="1:16" ht="18" customHeight="1">
      <c r="A2" s="119" t="s">
        <v>69</v>
      </c>
      <c r="B2" s="120"/>
      <c r="C2" s="120"/>
      <c r="D2" s="120"/>
      <c r="E2" s="120"/>
      <c r="F2" s="120"/>
      <c r="G2" s="120"/>
      <c r="H2" s="120"/>
      <c r="I2" s="120"/>
      <c r="J2" s="121"/>
      <c r="K2" s="144"/>
      <c r="L2" s="144"/>
      <c r="M2" s="144"/>
      <c r="N2" s="144"/>
      <c r="O2" s="144"/>
      <c r="P2" s="144"/>
    </row>
    <row r="3" spans="1:16" ht="15">
      <c r="A3" s="119"/>
      <c r="B3" s="120"/>
      <c r="C3" s="120"/>
      <c r="D3" s="120"/>
      <c r="E3" s="120"/>
      <c r="F3" s="120"/>
      <c r="G3" s="120"/>
      <c r="H3" s="120"/>
      <c r="I3" s="120"/>
      <c r="J3" s="121"/>
      <c r="K3" s="144"/>
      <c r="L3" s="144"/>
      <c r="M3" s="144"/>
      <c r="N3" s="144"/>
      <c r="O3" s="144"/>
      <c r="P3" s="144"/>
    </row>
    <row r="4" spans="1:16" ht="15">
      <c r="A4" s="119"/>
      <c r="B4" s="120"/>
      <c r="C4" s="120"/>
      <c r="D4" s="120"/>
      <c r="E4" s="120"/>
      <c r="F4" s="120"/>
      <c r="G4" s="120"/>
      <c r="H4" s="120"/>
      <c r="I4" s="120"/>
      <c r="J4" s="121"/>
      <c r="K4" s="144"/>
      <c r="L4" s="144"/>
      <c r="M4" s="144"/>
      <c r="N4" s="144"/>
      <c r="O4" s="144"/>
      <c r="P4" s="144"/>
    </row>
    <row r="5" spans="1:16" ht="15">
      <c r="A5" s="119"/>
      <c r="B5" s="120"/>
      <c r="C5" s="120"/>
      <c r="D5" s="120"/>
      <c r="E5" s="120"/>
      <c r="F5" s="120"/>
      <c r="G5" s="120"/>
      <c r="H5" s="120"/>
      <c r="I5" s="120"/>
      <c r="J5" s="121"/>
      <c r="K5" s="144"/>
      <c r="L5" s="144"/>
      <c r="M5" s="144"/>
      <c r="N5" s="144"/>
      <c r="O5" s="144"/>
      <c r="P5" s="144"/>
    </row>
    <row r="6" spans="1:16" ht="15">
      <c r="A6" s="119"/>
      <c r="B6" s="120"/>
      <c r="C6" s="120"/>
      <c r="D6" s="120"/>
      <c r="E6" s="120"/>
      <c r="F6" s="120"/>
      <c r="G6" s="120"/>
      <c r="H6" s="120"/>
      <c r="I6" s="120"/>
      <c r="J6" s="121"/>
      <c r="K6" s="144"/>
      <c r="L6" s="144"/>
      <c r="M6" s="144"/>
      <c r="N6" s="144"/>
      <c r="O6" s="144"/>
      <c r="P6" s="144"/>
    </row>
    <row r="7" spans="1:16" ht="15">
      <c r="A7" s="119"/>
      <c r="B7" s="120"/>
      <c r="C7" s="120"/>
      <c r="D7" s="120"/>
      <c r="E7" s="120"/>
      <c r="F7" s="120"/>
      <c r="G7" s="120"/>
      <c r="H7" s="120"/>
      <c r="I7" s="120"/>
      <c r="J7" s="121"/>
      <c r="K7" s="144"/>
      <c r="L7" s="144"/>
      <c r="M7" s="144"/>
      <c r="N7" s="144"/>
      <c r="O7" s="144"/>
      <c r="P7" s="144"/>
    </row>
    <row r="8" spans="1:16" ht="15">
      <c r="A8" s="119"/>
      <c r="B8" s="120"/>
      <c r="C8" s="120"/>
      <c r="D8" s="120"/>
      <c r="E8" s="120"/>
      <c r="F8" s="120"/>
      <c r="G8" s="120"/>
      <c r="H8" s="120"/>
      <c r="I8" s="120"/>
      <c r="J8" s="121"/>
      <c r="K8" s="144"/>
      <c r="L8" s="144"/>
      <c r="M8" s="144"/>
      <c r="N8" s="144"/>
      <c r="O8" s="144"/>
      <c r="P8" s="144"/>
    </row>
    <row r="9" spans="1:16" ht="47.25" customHeight="1" thickBot="1">
      <c r="A9" s="122"/>
      <c r="B9" s="123"/>
      <c r="C9" s="123"/>
      <c r="D9" s="123"/>
      <c r="E9" s="123"/>
      <c r="F9" s="123"/>
      <c r="G9" s="123"/>
      <c r="H9" s="123"/>
      <c r="I9" s="123"/>
      <c r="J9" s="124"/>
      <c r="K9" s="144"/>
      <c r="L9" s="144"/>
      <c r="M9" s="144"/>
      <c r="N9" s="144"/>
      <c r="O9" s="144"/>
      <c r="P9" s="144"/>
    </row>
    <row r="10" spans="1:16" ht="15.75" thickBot="1">
      <c r="A10" s="125"/>
      <c r="B10" s="125"/>
      <c r="C10" s="125"/>
      <c r="D10" s="125"/>
      <c r="E10" s="125"/>
      <c r="F10" s="125"/>
      <c r="G10" s="125"/>
      <c r="H10" s="125"/>
      <c r="I10" s="125"/>
      <c r="J10" s="125"/>
      <c r="K10" s="144"/>
      <c r="L10" s="144"/>
      <c r="M10" s="144"/>
      <c r="N10" s="144"/>
      <c r="O10" s="144"/>
      <c r="P10" s="144"/>
    </row>
    <row r="11" spans="1:16" ht="15.75" thickBot="1">
      <c r="A11" s="95" t="s">
        <v>143</v>
      </c>
      <c r="B11" s="96"/>
      <c r="C11" s="96"/>
      <c r="D11" s="97"/>
      <c r="E11" s="125"/>
      <c r="F11" s="125"/>
      <c r="G11" s="125"/>
      <c r="H11" s="125"/>
      <c r="I11" s="125"/>
      <c r="J11" s="125"/>
      <c r="K11" s="144"/>
      <c r="L11" s="144"/>
      <c r="M11" s="144"/>
      <c r="N11" s="144"/>
      <c r="O11" s="144"/>
      <c r="P11" s="144"/>
    </row>
    <row r="12" spans="1:16" ht="45">
      <c r="A12" s="145" t="s">
        <v>39</v>
      </c>
      <c r="B12" s="146" t="s">
        <v>40</v>
      </c>
      <c r="C12" s="146" t="s">
        <v>41</v>
      </c>
      <c r="D12" s="125"/>
      <c r="E12" s="125"/>
      <c r="F12" s="125"/>
      <c r="G12" s="125"/>
      <c r="H12" s="125"/>
      <c r="I12" s="125"/>
      <c r="J12" s="125"/>
      <c r="K12" s="144"/>
      <c r="L12" s="144"/>
      <c r="M12" s="144"/>
      <c r="N12" s="144"/>
      <c r="O12" s="144"/>
      <c r="P12" s="144"/>
    </row>
    <row r="13" spans="1:16" ht="15">
      <c r="A13" s="147">
        <v>12600</v>
      </c>
      <c r="B13" s="147">
        <f>'VE Schlüssel lt. BWG'!B35</f>
        <v>0.009</v>
      </c>
      <c r="C13" s="147">
        <f>A13*B13</f>
        <v>113.39999999999999</v>
      </c>
      <c r="D13" s="125"/>
      <c r="E13" s="125"/>
      <c r="F13" s="125"/>
      <c r="G13" s="125"/>
      <c r="H13" s="125"/>
      <c r="I13" s="125"/>
      <c r="J13" s="125"/>
      <c r="K13" s="144"/>
      <c r="L13" s="144"/>
      <c r="M13" s="144"/>
      <c r="N13" s="144"/>
      <c r="O13" s="144"/>
      <c r="P13" s="144"/>
    </row>
    <row r="14" spans="1:16" ht="15">
      <c r="A14" s="125"/>
      <c r="B14" s="125"/>
      <c r="C14" s="125"/>
      <c r="D14" s="125"/>
      <c r="E14" s="125"/>
      <c r="F14" s="125"/>
      <c r="G14" s="125"/>
      <c r="H14" s="125"/>
      <c r="I14" s="125"/>
      <c r="J14" s="125"/>
      <c r="K14" s="144"/>
      <c r="L14" s="144"/>
      <c r="M14" s="144"/>
      <c r="N14" s="144"/>
      <c r="O14" s="144"/>
      <c r="P14" s="144"/>
    </row>
    <row r="15" spans="1:16" ht="15.75" thickBot="1">
      <c r="A15" s="125"/>
      <c r="B15" s="125"/>
      <c r="C15" s="125"/>
      <c r="D15" s="125"/>
      <c r="E15" s="125"/>
      <c r="F15" s="125"/>
      <c r="G15" s="125"/>
      <c r="H15" s="125"/>
      <c r="I15" s="125"/>
      <c r="J15" s="125"/>
      <c r="K15" s="144"/>
      <c r="L15" s="144"/>
      <c r="M15" s="144"/>
      <c r="N15" s="144"/>
      <c r="O15" s="144"/>
      <c r="P15" s="144"/>
    </row>
    <row r="16" spans="1:16" ht="15.75" thickBot="1">
      <c r="A16" s="148" t="s">
        <v>42</v>
      </c>
      <c r="B16" s="149"/>
      <c r="C16" s="149"/>
      <c r="D16" s="150"/>
      <c r="E16" s="125"/>
      <c r="F16" s="125"/>
      <c r="G16" s="125"/>
      <c r="H16" s="125"/>
      <c r="I16" s="125"/>
      <c r="J16" s="125"/>
      <c r="K16" s="144"/>
      <c r="L16" s="144"/>
      <c r="M16" s="144"/>
      <c r="N16" s="144"/>
      <c r="O16" s="144"/>
      <c r="P16" s="144"/>
    </row>
    <row r="17" spans="1:16" ht="15">
      <c r="A17" s="125"/>
      <c r="B17" s="125"/>
      <c r="C17" s="125"/>
      <c r="D17" s="151" t="s">
        <v>57</v>
      </c>
      <c r="E17" s="125"/>
      <c r="F17" s="125"/>
      <c r="G17" s="125"/>
      <c r="H17" s="125"/>
      <c r="I17" s="125"/>
      <c r="J17" s="125"/>
      <c r="K17" s="144"/>
      <c r="L17" s="144"/>
      <c r="M17" s="144"/>
      <c r="N17" s="144"/>
      <c r="O17" s="144"/>
      <c r="P17" s="144"/>
    </row>
    <row r="18" spans="1:16" ht="15">
      <c r="A18" s="125"/>
      <c r="B18" s="147">
        <v>10</v>
      </c>
      <c r="C18" s="147">
        <f>'Maximalbestand lt. BWG'!D24</f>
        <v>8</v>
      </c>
      <c r="D18" s="147">
        <f>C18*B18</f>
        <v>80</v>
      </c>
      <c r="E18" s="125"/>
      <c r="F18" s="125"/>
      <c r="G18" s="125"/>
      <c r="H18" s="125"/>
      <c r="I18" s="125"/>
      <c r="J18" s="125"/>
      <c r="K18" s="144"/>
      <c r="L18" s="144"/>
      <c r="M18" s="144"/>
      <c r="N18" s="144"/>
      <c r="O18" s="144"/>
      <c r="P18" s="144"/>
    </row>
    <row r="19" spans="1:16" ht="15">
      <c r="A19" s="125"/>
      <c r="B19" s="147">
        <v>10</v>
      </c>
      <c r="C19" s="147">
        <f>'Maximalbestand lt. BWG'!D25</f>
        <v>6</v>
      </c>
      <c r="D19" s="147">
        <f>C19*B19</f>
        <v>60</v>
      </c>
      <c r="E19" s="125"/>
      <c r="F19" s="125"/>
      <c r="G19" s="125"/>
      <c r="H19" s="125"/>
      <c r="I19" s="125"/>
      <c r="J19" s="125"/>
      <c r="K19" s="144"/>
      <c r="L19" s="144"/>
      <c r="M19" s="144"/>
      <c r="N19" s="144"/>
      <c r="O19" s="144"/>
      <c r="P19" s="144"/>
    </row>
    <row r="20" spans="1:16" ht="15">
      <c r="A20" s="125"/>
      <c r="B20" s="147">
        <v>10</v>
      </c>
      <c r="C20" s="147">
        <f>'Maximalbestand lt. BWG'!D26</f>
        <v>4</v>
      </c>
      <c r="D20" s="147">
        <f>C20*B20</f>
        <v>40</v>
      </c>
      <c r="E20" s="125"/>
      <c r="F20" s="125"/>
      <c r="G20" s="125"/>
      <c r="H20" s="125"/>
      <c r="I20" s="125"/>
      <c r="J20" s="125"/>
      <c r="K20" s="144"/>
      <c r="L20" s="144"/>
      <c r="M20" s="144"/>
      <c r="N20" s="144"/>
      <c r="O20" s="144"/>
      <c r="P20" s="144"/>
    </row>
    <row r="21" spans="1:16" ht="15">
      <c r="A21" s="125"/>
      <c r="B21" s="147">
        <v>10</v>
      </c>
      <c r="C21" s="147">
        <f>'Maximalbestand lt. BWG'!D27</f>
        <v>3</v>
      </c>
      <c r="D21" s="147">
        <f>C21*B21</f>
        <v>30</v>
      </c>
      <c r="E21" s="125"/>
      <c r="F21" s="125"/>
      <c r="G21" s="125"/>
      <c r="H21" s="125"/>
      <c r="I21" s="125"/>
      <c r="J21" s="125"/>
      <c r="K21" s="144"/>
      <c r="L21" s="144"/>
      <c r="M21" s="144"/>
      <c r="N21" s="144"/>
      <c r="O21" s="144"/>
      <c r="P21" s="144"/>
    </row>
    <row r="22" spans="1:16" ht="15">
      <c r="A22" s="125"/>
      <c r="B22" s="147"/>
      <c r="C22" s="147"/>
      <c r="D22" s="147">
        <f>SUM(D18:D21)</f>
        <v>210</v>
      </c>
      <c r="E22" s="125"/>
      <c r="F22" s="125"/>
      <c r="G22" s="125"/>
      <c r="H22" s="125"/>
      <c r="I22" s="125"/>
      <c r="J22" s="125"/>
      <c r="K22" s="144"/>
      <c r="L22" s="144"/>
      <c r="M22" s="144"/>
      <c r="N22" s="144"/>
      <c r="O22" s="144"/>
      <c r="P22" s="144"/>
    </row>
    <row r="23" spans="1:16" ht="15.75" thickBot="1">
      <c r="A23" s="125"/>
      <c r="B23" s="125"/>
      <c r="C23" s="125"/>
      <c r="D23" s="125"/>
      <c r="E23" s="125"/>
      <c r="F23" s="125"/>
      <c r="G23" s="125"/>
      <c r="H23" s="125"/>
      <c r="I23" s="125"/>
      <c r="J23" s="125"/>
      <c r="K23" s="144"/>
      <c r="L23" s="144"/>
      <c r="M23" s="144"/>
      <c r="N23" s="144"/>
      <c r="O23" s="144"/>
      <c r="P23" s="144"/>
    </row>
    <row r="24" spans="1:16" ht="15.75" thickBot="1">
      <c r="A24" s="148" t="s">
        <v>58</v>
      </c>
      <c r="B24" s="149"/>
      <c r="C24" s="149"/>
      <c r="D24" s="150"/>
      <c r="E24" s="125"/>
      <c r="F24" s="125"/>
      <c r="G24" s="125"/>
      <c r="H24" s="125"/>
      <c r="I24" s="125"/>
      <c r="J24" s="125"/>
      <c r="K24" s="144"/>
      <c r="L24" s="144"/>
      <c r="M24" s="144"/>
      <c r="N24" s="144"/>
      <c r="O24" s="144"/>
      <c r="P24" s="144"/>
    </row>
    <row r="25" spans="1:16" ht="15">
      <c r="A25" s="125"/>
      <c r="B25" s="152">
        <v>20</v>
      </c>
      <c r="C25" s="152">
        <v>2</v>
      </c>
      <c r="D25" s="152">
        <f>B25*C25</f>
        <v>40</v>
      </c>
      <c r="E25" s="125"/>
      <c r="F25" s="125"/>
      <c r="G25" s="125"/>
      <c r="H25" s="125"/>
      <c r="I25" s="125"/>
      <c r="J25" s="125"/>
      <c r="K25" s="144"/>
      <c r="L25" s="144"/>
      <c r="M25" s="144"/>
      <c r="N25" s="144"/>
      <c r="O25" s="144"/>
      <c r="P25" s="144"/>
    </row>
    <row r="26" spans="1:16" ht="15">
      <c r="A26" s="125"/>
      <c r="B26" s="147">
        <v>20</v>
      </c>
      <c r="C26" s="147">
        <v>1</v>
      </c>
      <c r="D26" s="147">
        <f>B26*C26</f>
        <v>20</v>
      </c>
      <c r="E26" s="125"/>
      <c r="F26" s="125"/>
      <c r="G26" s="125"/>
      <c r="H26" s="125"/>
      <c r="I26" s="125"/>
      <c r="J26" s="125"/>
      <c r="K26" s="144"/>
      <c r="L26" s="144"/>
      <c r="M26" s="144"/>
      <c r="N26" s="144"/>
      <c r="O26" s="144"/>
      <c r="P26" s="144"/>
    </row>
    <row r="27" spans="1:16" ht="15">
      <c r="A27" s="125"/>
      <c r="B27" s="147"/>
      <c r="C27" s="147"/>
      <c r="D27" s="147">
        <v>60</v>
      </c>
      <c r="E27" s="125"/>
      <c r="F27" s="125"/>
      <c r="G27" s="125"/>
      <c r="H27" s="125"/>
      <c r="I27" s="125"/>
      <c r="J27" s="125"/>
      <c r="K27" s="144"/>
      <c r="L27" s="144"/>
      <c r="M27" s="144"/>
      <c r="N27" s="144"/>
      <c r="O27" s="144"/>
      <c r="P27" s="144"/>
    </row>
    <row r="28" spans="1:16" ht="15.75" thickBot="1">
      <c r="A28" s="125"/>
      <c r="B28" s="125"/>
      <c r="C28" s="125"/>
      <c r="D28" s="125"/>
      <c r="E28" s="125"/>
      <c r="F28" s="125"/>
      <c r="G28" s="125"/>
      <c r="H28" s="125"/>
      <c r="I28" s="125"/>
      <c r="J28" s="125"/>
      <c r="K28" s="144"/>
      <c r="L28" s="144"/>
      <c r="M28" s="144"/>
      <c r="N28" s="144"/>
      <c r="O28" s="144"/>
      <c r="P28" s="144"/>
    </row>
    <row r="29" spans="1:16" ht="19.5" thickBot="1">
      <c r="A29" s="153" t="s">
        <v>59</v>
      </c>
      <c r="B29" s="154"/>
      <c r="C29" s="154"/>
      <c r="D29" s="154"/>
      <c r="E29" s="155">
        <f>C13</f>
        <v>113.39999999999999</v>
      </c>
      <c r="F29" s="125"/>
      <c r="G29" s="125"/>
      <c r="H29" s="125"/>
      <c r="I29" s="125"/>
      <c r="J29" s="125"/>
      <c r="K29" s="144"/>
      <c r="L29" s="144"/>
      <c r="M29" s="144"/>
      <c r="N29" s="144"/>
      <c r="O29" s="144"/>
      <c r="P29" s="144"/>
    </row>
    <row r="30" spans="1:16" ht="19.5" thickBot="1">
      <c r="A30" s="153" t="s">
        <v>58</v>
      </c>
      <c r="B30" s="154"/>
      <c r="C30" s="154"/>
      <c r="D30" s="154"/>
      <c r="E30" s="155">
        <f>D27</f>
        <v>60</v>
      </c>
      <c r="F30" s="125"/>
      <c r="G30" s="125"/>
      <c r="H30" s="125"/>
      <c r="I30" s="125"/>
      <c r="J30" s="125"/>
      <c r="K30" s="144"/>
      <c r="L30" s="144"/>
      <c r="M30" s="144"/>
      <c r="N30" s="144"/>
      <c r="O30" s="144"/>
      <c r="P30" s="144"/>
    </row>
    <row r="31" spans="1:16" ht="42" customHeight="1" thickBot="1">
      <c r="A31" s="156" t="s">
        <v>68</v>
      </c>
      <c r="B31" s="157"/>
      <c r="C31" s="157"/>
      <c r="D31" s="158"/>
      <c r="E31" s="159">
        <f>E29-E30</f>
        <v>53.39999999999999</v>
      </c>
      <c r="F31" s="125"/>
      <c r="G31" s="125"/>
      <c r="H31" s="125"/>
      <c r="I31" s="125"/>
      <c r="J31" s="125"/>
      <c r="K31" s="144"/>
      <c r="L31" s="144"/>
      <c r="M31" s="144"/>
      <c r="N31" s="144"/>
      <c r="O31" s="144"/>
      <c r="P31" s="144"/>
    </row>
    <row r="32" spans="1:16" ht="19.5" thickBot="1">
      <c r="A32" s="153" t="s">
        <v>60</v>
      </c>
      <c r="B32" s="154"/>
      <c r="C32" s="154"/>
      <c r="D32" s="154"/>
      <c r="E32" s="160">
        <v>280</v>
      </c>
      <c r="F32" s="125"/>
      <c r="G32" s="125"/>
      <c r="H32" s="125"/>
      <c r="I32" s="125"/>
      <c r="J32" s="125"/>
      <c r="K32" s="144"/>
      <c r="L32" s="144"/>
      <c r="M32" s="144"/>
      <c r="N32" s="144"/>
      <c r="O32" s="144"/>
      <c r="P32" s="144"/>
    </row>
    <row r="33" spans="1:16" ht="19.5" thickBot="1">
      <c r="A33" s="153" t="s">
        <v>67</v>
      </c>
      <c r="B33" s="154"/>
      <c r="C33" s="154"/>
      <c r="D33" s="155"/>
      <c r="E33" s="161">
        <f>E32*E31</f>
        <v>14951.999999999998</v>
      </c>
      <c r="F33" s="125"/>
      <c r="G33" s="125"/>
      <c r="H33" s="125"/>
      <c r="I33" s="125"/>
      <c r="J33" s="125"/>
      <c r="K33" s="144"/>
      <c r="L33" s="144"/>
      <c r="M33" s="144"/>
      <c r="N33" s="144"/>
      <c r="O33" s="144"/>
      <c r="P33" s="144"/>
    </row>
    <row r="34" spans="1:16" ht="15">
      <c r="A34" s="125"/>
      <c r="B34" s="125"/>
      <c r="C34" s="125"/>
      <c r="D34" s="125"/>
      <c r="E34" s="125"/>
      <c r="F34" s="125"/>
      <c r="G34" s="125"/>
      <c r="H34" s="125"/>
      <c r="I34" s="125"/>
      <c r="J34" s="125"/>
      <c r="K34" s="144"/>
      <c r="L34" s="144"/>
      <c r="M34" s="144"/>
      <c r="N34" s="144"/>
      <c r="O34" s="144"/>
      <c r="P34" s="144"/>
    </row>
    <row r="35" spans="1:16" ht="18.75">
      <c r="A35" s="162" t="s">
        <v>70</v>
      </c>
      <c r="B35" s="125"/>
      <c r="C35" s="125">
        <v>50</v>
      </c>
      <c r="D35" s="125"/>
      <c r="E35" s="125"/>
      <c r="F35" s="125"/>
      <c r="G35" s="125"/>
      <c r="H35" s="125"/>
      <c r="I35" s="125"/>
      <c r="J35" s="125"/>
      <c r="K35" s="144"/>
      <c r="L35" s="144"/>
      <c r="M35" s="144"/>
      <c r="N35" s="144"/>
      <c r="O35" s="144"/>
      <c r="P35" s="144"/>
    </row>
    <row r="36" spans="1:16" ht="18.75">
      <c r="A36" s="162" t="s">
        <v>71</v>
      </c>
      <c r="B36" s="125"/>
      <c r="C36" s="172">
        <v>2400</v>
      </c>
      <c r="D36" s="125"/>
      <c r="E36" s="125"/>
      <c r="F36" s="125"/>
      <c r="G36" s="125"/>
      <c r="H36" s="125"/>
      <c r="I36" s="125"/>
      <c r="J36" s="125"/>
      <c r="K36" s="144"/>
      <c r="L36" s="144"/>
      <c r="M36" s="144"/>
      <c r="N36" s="144"/>
      <c r="O36" s="144"/>
      <c r="P36" s="144"/>
    </row>
    <row r="37" spans="1:16" ht="18.75">
      <c r="A37" s="162" t="s">
        <v>72</v>
      </c>
      <c r="B37" s="125"/>
      <c r="C37" s="172">
        <f>C36*C35/100</f>
        <v>1200</v>
      </c>
      <c r="D37" s="125"/>
      <c r="E37" s="125"/>
      <c r="F37" s="125"/>
      <c r="G37" s="125"/>
      <c r="H37" s="125"/>
      <c r="I37" s="125"/>
      <c r="J37" s="125"/>
      <c r="K37" s="144"/>
      <c r="L37" s="144"/>
      <c r="M37" s="144"/>
      <c r="N37" s="144"/>
      <c r="O37" s="144"/>
      <c r="P37" s="144"/>
    </row>
    <row r="38" spans="1:16" ht="18.75">
      <c r="A38" s="162" t="s">
        <v>73</v>
      </c>
      <c r="B38" s="125"/>
      <c r="C38" s="125">
        <v>40</v>
      </c>
      <c r="D38" s="125"/>
      <c r="E38" s="125"/>
      <c r="F38" s="125"/>
      <c r="G38" s="125"/>
      <c r="H38" s="125"/>
      <c r="I38" s="125"/>
      <c r="J38" s="125"/>
      <c r="K38" s="144"/>
      <c r="L38" s="144"/>
      <c r="M38" s="144"/>
      <c r="N38" s="144"/>
      <c r="O38" s="144"/>
      <c r="P38" s="144"/>
    </row>
    <row r="39" spans="1:16" ht="18.75">
      <c r="A39" s="163" t="s">
        <v>74</v>
      </c>
      <c r="B39" s="164"/>
      <c r="C39" s="165">
        <f>C38*C37</f>
        <v>48000</v>
      </c>
      <c r="D39" s="125"/>
      <c r="E39" s="125"/>
      <c r="F39" s="125"/>
      <c r="G39" s="125"/>
      <c r="H39" s="125"/>
      <c r="I39" s="125"/>
      <c r="J39" s="125"/>
      <c r="K39" s="144"/>
      <c r="L39" s="144"/>
      <c r="M39" s="144"/>
      <c r="N39" s="144"/>
      <c r="O39" s="144"/>
      <c r="P39" s="144"/>
    </row>
    <row r="40" spans="1:16" ht="19.5" thickBot="1">
      <c r="A40" s="166" t="s">
        <v>75</v>
      </c>
      <c r="B40" s="167"/>
      <c r="C40" s="168">
        <f>E33</f>
        <v>14951.999999999998</v>
      </c>
      <c r="D40" s="125"/>
      <c r="E40" s="125"/>
      <c r="F40" s="125"/>
      <c r="G40" s="125"/>
      <c r="H40" s="125"/>
      <c r="I40" s="125"/>
      <c r="J40" s="125"/>
      <c r="K40" s="144"/>
      <c r="L40" s="144"/>
      <c r="M40" s="144"/>
      <c r="N40" s="144"/>
      <c r="O40" s="144"/>
      <c r="P40" s="144"/>
    </row>
    <row r="41" spans="1:16" ht="19.5" thickBot="1">
      <c r="A41" s="169" t="s">
        <v>74</v>
      </c>
      <c r="B41" s="170"/>
      <c r="C41" s="171">
        <f>SUM(C39:C40)</f>
        <v>62952</v>
      </c>
      <c r="D41" s="125"/>
      <c r="E41" s="125"/>
      <c r="F41" s="125"/>
      <c r="G41" s="125"/>
      <c r="H41" s="125"/>
      <c r="I41" s="125"/>
      <c r="J41" s="125"/>
      <c r="K41" s="144"/>
      <c r="L41" s="144"/>
      <c r="M41" s="144"/>
      <c r="N41" s="144"/>
      <c r="O41" s="144"/>
      <c r="P41" s="144"/>
    </row>
    <row r="42" spans="1:16" ht="15.75" thickTop="1">
      <c r="A42" s="144"/>
      <c r="B42" s="144"/>
      <c r="C42" s="144"/>
      <c r="D42" s="144"/>
      <c r="E42" s="144"/>
      <c r="F42" s="144"/>
      <c r="G42" s="144"/>
      <c r="H42" s="144"/>
      <c r="I42" s="144"/>
      <c r="J42" s="144"/>
      <c r="K42" s="144"/>
      <c r="L42" s="144"/>
      <c r="M42" s="144"/>
      <c r="N42" s="144"/>
      <c r="O42" s="144"/>
      <c r="P42" s="144"/>
    </row>
    <row r="43" spans="1:16" ht="15">
      <c r="A43" s="144"/>
      <c r="B43" s="144"/>
      <c r="C43" s="144"/>
      <c r="D43" s="144"/>
      <c r="E43" s="144"/>
      <c r="F43" s="144"/>
      <c r="G43" s="144"/>
      <c r="H43" s="144"/>
      <c r="I43" s="144"/>
      <c r="J43" s="144"/>
      <c r="K43" s="144"/>
      <c r="L43" s="144"/>
      <c r="M43" s="144"/>
      <c r="N43" s="144"/>
      <c r="O43" s="144"/>
      <c r="P43" s="144"/>
    </row>
    <row r="44" spans="1:16" ht="15">
      <c r="A44" s="144"/>
      <c r="B44" s="144"/>
      <c r="C44" s="144"/>
      <c r="D44" s="144"/>
      <c r="E44" s="144"/>
      <c r="F44" s="144"/>
      <c r="G44" s="144"/>
      <c r="H44" s="144"/>
      <c r="I44" s="144"/>
      <c r="J44" s="144"/>
      <c r="K44" s="144"/>
      <c r="L44" s="144"/>
      <c r="M44" s="144"/>
      <c r="N44" s="144"/>
      <c r="O44" s="144"/>
      <c r="P44" s="144"/>
    </row>
    <row r="45" spans="1:16" ht="15">
      <c r="A45" s="144"/>
      <c r="B45" s="144"/>
      <c r="C45" s="144"/>
      <c r="D45" s="144"/>
      <c r="E45" s="144"/>
      <c r="F45" s="144"/>
      <c r="G45" s="144"/>
      <c r="H45" s="144"/>
      <c r="I45" s="144"/>
      <c r="J45" s="144"/>
      <c r="K45" s="144"/>
      <c r="L45" s="144"/>
      <c r="M45" s="144"/>
      <c r="N45" s="144"/>
      <c r="O45" s="144"/>
      <c r="P45" s="144"/>
    </row>
    <row r="46" spans="1:16" ht="15">
      <c r="A46" s="144"/>
      <c r="B46" s="144"/>
      <c r="C46" s="144"/>
      <c r="D46" s="144"/>
      <c r="E46" s="144"/>
      <c r="F46" s="144"/>
      <c r="G46" s="144"/>
      <c r="H46" s="144"/>
      <c r="I46" s="144"/>
      <c r="J46" s="144"/>
      <c r="K46" s="144"/>
      <c r="L46" s="144"/>
      <c r="M46" s="144"/>
      <c r="N46" s="144"/>
      <c r="O46" s="144"/>
      <c r="P46" s="144"/>
    </row>
    <row r="47" spans="1:16" ht="15">
      <c r="A47" s="144"/>
      <c r="B47" s="144"/>
      <c r="C47" s="144"/>
      <c r="D47" s="144"/>
      <c r="E47" s="144"/>
      <c r="F47" s="144"/>
      <c r="G47" s="144"/>
      <c r="H47" s="144"/>
      <c r="I47" s="144"/>
      <c r="J47" s="144"/>
      <c r="K47" s="144"/>
      <c r="L47" s="144"/>
      <c r="M47" s="144"/>
      <c r="N47" s="144"/>
      <c r="O47" s="144"/>
      <c r="P47" s="144"/>
    </row>
    <row r="48" spans="1:16" ht="15">
      <c r="A48" s="144"/>
      <c r="B48" s="144"/>
      <c r="C48" s="144"/>
      <c r="D48" s="144"/>
      <c r="E48" s="144"/>
      <c r="F48" s="144"/>
      <c r="G48" s="144"/>
      <c r="H48" s="144"/>
      <c r="I48" s="144"/>
      <c r="J48" s="144"/>
      <c r="K48" s="144"/>
      <c r="L48" s="144"/>
      <c r="M48" s="144"/>
      <c r="N48" s="144"/>
      <c r="O48" s="144"/>
      <c r="P48" s="144"/>
    </row>
  </sheetData>
  <sheetProtection/>
  <mergeCells count="6">
    <mergeCell ref="A2:J9"/>
    <mergeCell ref="A31:D31"/>
    <mergeCell ref="A16:D16"/>
    <mergeCell ref="A24:D24"/>
    <mergeCell ref="A11:D11"/>
    <mergeCell ref="A1:J1"/>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9"/>
  <sheetViews>
    <sheetView zoomScalePageLayoutView="0" workbookViewId="0" topLeftCell="A1">
      <selection activeCell="P6" sqref="P6"/>
    </sheetView>
  </sheetViews>
  <sheetFormatPr defaultColWidth="11.421875" defaultRowHeight="15"/>
  <cols>
    <col min="1" max="1" width="15.28125" style="0" customWidth="1"/>
    <col min="2" max="2" width="18.8515625" style="0" customWidth="1"/>
  </cols>
  <sheetData>
    <row r="1" spans="1:17" ht="29.25" thickBot="1">
      <c r="A1" s="139" t="s">
        <v>61</v>
      </c>
      <c r="B1" s="140"/>
      <c r="C1" s="141" t="s">
        <v>66</v>
      </c>
      <c r="D1" s="142"/>
      <c r="E1" s="142"/>
      <c r="F1" s="142"/>
      <c r="G1" s="142"/>
      <c r="H1" s="142"/>
      <c r="I1" s="142"/>
      <c r="J1" s="142"/>
      <c r="K1" s="142"/>
      <c r="L1" s="143"/>
      <c r="M1" s="144"/>
      <c r="N1" s="144"/>
      <c r="O1" s="144"/>
      <c r="P1" s="144"/>
      <c r="Q1" s="144"/>
    </row>
    <row r="2" spans="1:17" ht="15.75" thickBot="1">
      <c r="A2" s="127"/>
      <c r="M2" s="144"/>
      <c r="N2" s="144"/>
      <c r="O2" s="144"/>
      <c r="P2" s="144"/>
      <c r="Q2" s="144"/>
    </row>
    <row r="3" spans="1:17" ht="15">
      <c r="A3" s="116" t="s">
        <v>64</v>
      </c>
      <c r="B3" s="116"/>
      <c r="C3" s="116"/>
      <c r="D3" s="116"/>
      <c r="E3" s="116"/>
      <c r="F3" s="116"/>
      <c r="G3" s="116"/>
      <c r="H3" s="116"/>
      <c r="I3" s="116"/>
      <c r="J3" s="116"/>
      <c r="K3" s="116"/>
      <c r="L3" s="116"/>
      <c r="M3" s="144"/>
      <c r="N3" s="144"/>
      <c r="O3" s="144"/>
      <c r="P3" s="144"/>
      <c r="Q3" s="144"/>
    </row>
    <row r="4" spans="1:17" ht="59.25" customHeight="1">
      <c r="A4" s="116"/>
      <c r="B4" s="116"/>
      <c r="C4" s="116"/>
      <c r="D4" s="116"/>
      <c r="E4" s="116"/>
      <c r="F4" s="116"/>
      <c r="G4" s="116"/>
      <c r="H4" s="116"/>
      <c r="I4" s="116"/>
      <c r="J4" s="116"/>
      <c r="K4" s="116"/>
      <c r="L4" s="116"/>
      <c r="M4" s="144"/>
      <c r="N4" s="144"/>
      <c r="O4" s="144"/>
      <c r="P4" s="144"/>
      <c r="Q4" s="144"/>
    </row>
    <row r="5" spans="1:17" ht="15">
      <c r="A5" s="116" t="s">
        <v>65</v>
      </c>
      <c r="B5" s="116"/>
      <c r="C5" s="116"/>
      <c r="D5" s="116"/>
      <c r="E5" s="116"/>
      <c r="F5" s="116"/>
      <c r="G5" s="116"/>
      <c r="H5" s="116"/>
      <c r="I5" s="116"/>
      <c r="J5" s="116"/>
      <c r="K5" s="116"/>
      <c r="L5" s="116"/>
      <c r="M5" s="144"/>
      <c r="N5" s="144"/>
      <c r="O5" s="144"/>
      <c r="P5" s="144"/>
      <c r="Q5" s="144"/>
    </row>
    <row r="6" spans="1:17" ht="50.25" customHeight="1">
      <c r="A6" s="116"/>
      <c r="B6" s="116"/>
      <c r="C6" s="116"/>
      <c r="D6" s="116"/>
      <c r="E6" s="116"/>
      <c r="F6" s="116"/>
      <c r="G6" s="116"/>
      <c r="H6" s="116"/>
      <c r="I6" s="116"/>
      <c r="J6" s="116"/>
      <c r="K6" s="116"/>
      <c r="L6" s="116"/>
      <c r="M6" s="144"/>
      <c r="N6" s="144"/>
      <c r="O6" s="144"/>
      <c r="P6" s="144"/>
      <c r="Q6" s="144"/>
    </row>
    <row r="7" spans="1:17" ht="15">
      <c r="A7" s="116" t="s">
        <v>62</v>
      </c>
      <c r="B7" s="116"/>
      <c r="C7" s="116"/>
      <c r="D7" s="116"/>
      <c r="E7" s="116"/>
      <c r="F7" s="116"/>
      <c r="G7" s="116"/>
      <c r="H7" s="116"/>
      <c r="I7" s="116"/>
      <c r="J7" s="116"/>
      <c r="K7" s="116"/>
      <c r="L7" s="116"/>
      <c r="M7" s="144"/>
      <c r="N7" s="144"/>
      <c r="O7" s="144"/>
      <c r="P7" s="144"/>
      <c r="Q7" s="144"/>
    </row>
    <row r="8" spans="1:17" ht="72" customHeight="1">
      <c r="A8" s="116"/>
      <c r="B8" s="116"/>
      <c r="C8" s="116"/>
      <c r="D8" s="116"/>
      <c r="E8" s="116"/>
      <c r="F8" s="116"/>
      <c r="G8" s="116"/>
      <c r="H8" s="116"/>
      <c r="I8" s="116"/>
      <c r="J8" s="116"/>
      <c r="K8" s="116"/>
      <c r="L8" s="116"/>
      <c r="M8" s="144"/>
      <c r="N8" s="144"/>
      <c r="O8" s="144"/>
      <c r="P8" s="144"/>
      <c r="Q8" s="144"/>
    </row>
    <row r="9" spans="1:17" ht="15">
      <c r="A9" s="116" t="s">
        <v>63</v>
      </c>
      <c r="B9" s="116"/>
      <c r="C9" s="116"/>
      <c r="D9" s="116"/>
      <c r="E9" s="116"/>
      <c r="F9" s="116"/>
      <c r="G9" s="116"/>
      <c r="H9" s="116"/>
      <c r="I9" s="116"/>
      <c r="J9" s="116"/>
      <c r="K9" s="116"/>
      <c r="L9" s="116"/>
      <c r="M9" s="144"/>
      <c r="N9" s="144"/>
      <c r="O9" s="144"/>
      <c r="P9" s="144"/>
      <c r="Q9" s="144"/>
    </row>
    <row r="10" spans="1:17" ht="75" customHeight="1">
      <c r="A10" s="116"/>
      <c r="B10" s="116"/>
      <c r="C10" s="116"/>
      <c r="D10" s="116"/>
      <c r="E10" s="116"/>
      <c r="F10" s="116"/>
      <c r="G10" s="116"/>
      <c r="H10" s="116"/>
      <c r="I10" s="116"/>
      <c r="J10" s="116"/>
      <c r="K10" s="116"/>
      <c r="L10" s="116"/>
      <c r="M10" s="144"/>
      <c r="N10" s="144"/>
      <c r="O10" s="144"/>
      <c r="P10" s="144"/>
      <c r="Q10" s="144"/>
    </row>
    <row r="11" spans="1:17" ht="15">
      <c r="A11" s="144"/>
      <c r="B11" s="144"/>
      <c r="C11" s="144"/>
      <c r="D11" s="144"/>
      <c r="E11" s="144"/>
      <c r="F11" s="144"/>
      <c r="G11" s="144"/>
      <c r="H11" s="144"/>
      <c r="I11" s="144"/>
      <c r="J11" s="144"/>
      <c r="K11" s="144"/>
      <c r="L11" s="144"/>
      <c r="M11" s="144"/>
      <c r="N11" s="144"/>
      <c r="O11" s="144"/>
      <c r="P11" s="144"/>
      <c r="Q11" s="144"/>
    </row>
    <row r="12" spans="1:17" ht="15">
      <c r="A12" s="144"/>
      <c r="B12" s="144"/>
      <c r="C12" s="144"/>
      <c r="D12" s="144"/>
      <c r="E12" s="144"/>
      <c r="F12" s="144"/>
      <c r="G12" s="144"/>
      <c r="H12" s="144"/>
      <c r="I12" s="144"/>
      <c r="J12" s="144"/>
      <c r="K12" s="144"/>
      <c r="L12" s="144"/>
      <c r="M12" s="144"/>
      <c r="N12" s="144"/>
      <c r="O12" s="144"/>
      <c r="P12" s="144"/>
      <c r="Q12" s="144"/>
    </row>
    <row r="13" spans="1:17" ht="15">
      <c r="A13" s="144"/>
      <c r="B13" s="144"/>
      <c r="C13" s="144"/>
      <c r="D13" s="144"/>
      <c r="E13" s="144"/>
      <c r="F13" s="144"/>
      <c r="G13" s="144"/>
      <c r="H13" s="144"/>
      <c r="I13" s="144"/>
      <c r="J13" s="144"/>
      <c r="K13" s="144"/>
      <c r="L13" s="144"/>
      <c r="M13" s="144"/>
      <c r="N13" s="144"/>
      <c r="O13" s="144"/>
      <c r="P13" s="144"/>
      <c r="Q13" s="144"/>
    </row>
    <row r="14" spans="1:17" ht="15">
      <c r="A14" s="144"/>
      <c r="B14" s="144"/>
      <c r="C14" s="144"/>
      <c r="D14" s="144"/>
      <c r="E14" s="144"/>
      <c r="F14" s="144"/>
      <c r="G14" s="144"/>
      <c r="H14" s="144"/>
      <c r="I14" s="144"/>
      <c r="J14" s="144"/>
      <c r="K14" s="144"/>
      <c r="L14" s="144"/>
      <c r="M14" s="144"/>
      <c r="N14" s="144"/>
      <c r="O14" s="144"/>
      <c r="P14" s="144"/>
      <c r="Q14" s="144"/>
    </row>
    <row r="15" spans="1:17" ht="15">
      <c r="A15" s="144"/>
      <c r="B15" s="144"/>
      <c r="C15" s="144"/>
      <c r="D15" s="144"/>
      <c r="E15" s="144"/>
      <c r="F15" s="144"/>
      <c r="G15" s="144"/>
      <c r="H15" s="144"/>
      <c r="I15" s="144"/>
      <c r="J15" s="144"/>
      <c r="K15" s="144"/>
      <c r="L15" s="144"/>
      <c r="M15" s="144"/>
      <c r="N15" s="144"/>
      <c r="O15" s="144"/>
      <c r="P15" s="144"/>
      <c r="Q15" s="144"/>
    </row>
    <row r="16" spans="1:17" ht="15">
      <c r="A16" s="144"/>
      <c r="B16" s="144"/>
      <c r="C16" s="144"/>
      <c r="D16" s="144"/>
      <c r="E16" s="144"/>
      <c r="F16" s="144"/>
      <c r="G16" s="144"/>
      <c r="H16" s="144"/>
      <c r="I16" s="144"/>
      <c r="J16" s="144"/>
      <c r="K16" s="144"/>
      <c r="L16" s="144"/>
      <c r="M16" s="144"/>
      <c r="N16" s="144"/>
      <c r="O16" s="144"/>
      <c r="P16" s="144"/>
      <c r="Q16" s="144"/>
    </row>
    <row r="17" spans="1:17" ht="15">
      <c r="A17" s="144"/>
      <c r="B17" s="144"/>
      <c r="C17" s="144"/>
      <c r="D17" s="144"/>
      <c r="E17" s="144"/>
      <c r="F17" s="144"/>
      <c r="G17" s="144"/>
      <c r="H17" s="144"/>
      <c r="I17" s="144"/>
      <c r="J17" s="144"/>
      <c r="K17" s="144"/>
      <c r="L17" s="144"/>
      <c r="M17" s="144"/>
      <c r="N17" s="144"/>
      <c r="O17" s="144"/>
      <c r="P17" s="144"/>
      <c r="Q17" s="144"/>
    </row>
    <row r="18" spans="1:17" ht="15">
      <c r="A18" s="144"/>
      <c r="B18" s="144"/>
      <c r="C18" s="144"/>
      <c r="D18" s="144"/>
      <c r="E18" s="144"/>
      <c r="F18" s="144"/>
      <c r="G18" s="144"/>
      <c r="H18" s="144"/>
      <c r="I18" s="144"/>
      <c r="J18" s="144"/>
      <c r="K18" s="144"/>
      <c r="L18" s="144"/>
      <c r="M18" s="144"/>
      <c r="N18" s="144"/>
      <c r="O18" s="144"/>
      <c r="P18" s="144"/>
      <c r="Q18" s="144"/>
    </row>
    <row r="19" spans="1:17" ht="15">
      <c r="A19" s="144"/>
      <c r="B19" s="144"/>
      <c r="C19" s="144"/>
      <c r="D19" s="144"/>
      <c r="E19" s="144"/>
      <c r="F19" s="144"/>
      <c r="G19" s="144"/>
      <c r="H19" s="144"/>
      <c r="I19" s="144"/>
      <c r="J19" s="144"/>
      <c r="K19" s="144"/>
      <c r="L19" s="144"/>
      <c r="M19" s="144"/>
      <c r="N19" s="144"/>
      <c r="O19" s="144"/>
      <c r="P19" s="144"/>
      <c r="Q19" s="144"/>
    </row>
  </sheetData>
  <sheetProtection/>
  <mergeCells count="6">
    <mergeCell ref="A3:L4"/>
    <mergeCell ref="A5:L6"/>
    <mergeCell ref="A7:L8"/>
    <mergeCell ref="A9:L10"/>
    <mergeCell ref="A1:B1"/>
    <mergeCell ref="C1:L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Francisco Josephinum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Eibensteiner  Roman</dc:creator>
  <cp:keywords/>
  <dc:description/>
  <cp:lastModifiedBy>Eibensteiner  Roman</cp:lastModifiedBy>
  <dcterms:created xsi:type="dcterms:W3CDTF">2014-05-13T10:49:43Z</dcterms:created>
  <dcterms:modified xsi:type="dcterms:W3CDTF">2014-06-25T11:51:46Z</dcterms:modified>
  <cp:category/>
  <cp:version/>
  <cp:contentType/>
  <cp:contentStatus/>
</cp:coreProperties>
</file>